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53222"/>
  <mc:AlternateContent xmlns:mc="http://schemas.openxmlformats.org/markup-compatibility/2006">
    <mc:Choice Requires="x15">
      <x15ac:absPath xmlns:x15ac="http://schemas.microsoft.com/office/spreadsheetml/2010/11/ac" url="C:\Users\araceli\Desktop\MIR PARA SUBIR A LA PAGINA ISEA\INEA\2017\"/>
    </mc:Choice>
  </mc:AlternateContent>
  <bookViews>
    <workbookView xWindow="0" yWindow="120" windowWidth="11280" windowHeight="7635" activeTab="2"/>
  </bookViews>
  <sheets>
    <sheet name="Observaciones INEA" sheetId="2" r:id="rId1"/>
    <sheet name="Glosario de variables" sheetId="3" r:id="rId2"/>
    <sheet name="Seguimiento" sheetId="1" r:id="rId3"/>
    <sheet name="Asesores" sheetId="4" state="hidden" r:id="rId4"/>
    <sheet name="Estadística" sheetId="5" state="hidden" r:id="rId5"/>
  </sheets>
  <definedNames>
    <definedName name="_xlnm.Print_Area" localSheetId="3">Asesores!$A$1:$M$45</definedName>
    <definedName name="_xlnm.Print_Area" localSheetId="2">Seguimiento!$A$1:$AB$43</definedName>
    <definedName name="_xlnm.Print_Titles" localSheetId="2">Seguimiento!$2:$3</definedName>
  </definedNames>
  <calcPr calcId="162913"/>
</workbook>
</file>

<file path=xl/calcChain.xml><?xml version="1.0" encoding="utf-8"?>
<calcChain xmlns="http://schemas.openxmlformats.org/spreadsheetml/2006/main">
  <c r="T30" i="1" l="1"/>
  <c r="T42" i="1" l="1"/>
  <c r="R42" i="1"/>
  <c r="T40" i="1"/>
  <c r="R40" i="1"/>
  <c r="T38" i="1"/>
  <c r="R38" i="1"/>
  <c r="T36" i="1"/>
  <c r="R36" i="1"/>
  <c r="T34" i="1"/>
  <c r="R34" i="1"/>
  <c r="T32" i="1"/>
  <c r="R32" i="1"/>
  <c r="R30" i="1"/>
  <c r="T28" i="1" l="1"/>
  <c r="R28" i="1"/>
  <c r="R26" i="1"/>
  <c r="T24" i="1"/>
  <c r="R24" i="1"/>
  <c r="T22" i="1"/>
  <c r="R22" i="1"/>
  <c r="R20" i="1"/>
  <c r="T20" i="1"/>
  <c r="T18" i="1"/>
  <c r="R18" i="1"/>
  <c r="T16" i="1"/>
  <c r="R16" i="1"/>
  <c r="T14" i="1"/>
  <c r="R14" i="1"/>
  <c r="T12" i="1"/>
  <c r="R12" i="1"/>
  <c r="T10" i="1"/>
  <c r="R10" i="1"/>
  <c r="T8" i="1"/>
  <c r="R8" i="1"/>
  <c r="T6" i="1"/>
  <c r="R6" i="1"/>
  <c r="T4" i="1"/>
  <c r="R4" i="1" l="1"/>
  <c r="P42" i="1" l="1"/>
  <c r="P40" i="1"/>
  <c r="P38" i="1"/>
  <c r="P36" i="1"/>
  <c r="P34" i="1"/>
  <c r="P32" i="1"/>
  <c r="P30" i="1"/>
  <c r="P28" i="1"/>
  <c r="P26" i="1"/>
  <c r="P24" i="1"/>
  <c r="P22" i="1"/>
  <c r="P12" i="1"/>
  <c r="P6" i="1"/>
  <c r="N42" i="1"/>
  <c r="N40" i="1"/>
  <c r="N38" i="1"/>
  <c r="N36" i="1"/>
  <c r="N34" i="1"/>
  <c r="N32" i="1"/>
  <c r="N30" i="1"/>
  <c r="N28" i="1"/>
  <c r="N26" i="1"/>
  <c r="N24" i="1"/>
  <c r="N22" i="1"/>
  <c r="N12" i="1"/>
  <c r="N6" i="1"/>
  <c r="L42" i="1"/>
  <c r="L40" i="1"/>
  <c r="L38" i="1"/>
  <c r="L36" i="1"/>
  <c r="L34" i="1"/>
  <c r="L32" i="1"/>
  <c r="L30" i="1"/>
  <c r="L28" i="1"/>
  <c r="L26" i="1"/>
  <c r="L24" i="1"/>
  <c r="L22" i="1"/>
  <c r="L20" i="1"/>
  <c r="L18" i="1"/>
  <c r="L16" i="1"/>
  <c r="L14" i="1"/>
  <c r="L12" i="1"/>
  <c r="L6" i="1"/>
  <c r="J24" i="1"/>
  <c r="J20" i="1"/>
  <c r="J18" i="1"/>
  <c r="J16" i="1"/>
  <c r="J14" i="1"/>
  <c r="J12" i="1"/>
  <c r="J6" i="1"/>
  <c r="J42" i="1"/>
  <c r="J40" i="1"/>
  <c r="J38" i="1"/>
  <c r="J36" i="1"/>
  <c r="J34" i="1"/>
  <c r="J32" i="1"/>
  <c r="J30" i="1"/>
  <c r="J28" i="1"/>
  <c r="J26" i="1"/>
  <c r="J22" i="1"/>
  <c r="H42" i="1"/>
  <c r="F42" i="1"/>
  <c r="H40" i="1"/>
  <c r="F40" i="1"/>
  <c r="H38" i="1"/>
  <c r="F38" i="1"/>
  <c r="H36" i="1"/>
  <c r="F36" i="1"/>
  <c r="H34" i="1"/>
  <c r="F34" i="1"/>
  <c r="H32" i="1"/>
  <c r="F32" i="1"/>
  <c r="H30" i="1"/>
  <c r="F30" i="1"/>
  <c r="H28" i="1"/>
  <c r="F28" i="1"/>
  <c r="H26" i="1"/>
  <c r="F26" i="1"/>
  <c r="F24" i="1"/>
  <c r="H22" i="1"/>
  <c r="F22" i="1"/>
  <c r="F12" i="1"/>
  <c r="F6" i="1"/>
  <c r="S34" i="5"/>
  <c r="T38" i="5" s="1"/>
  <c r="T34" i="5"/>
  <c r="Y34" i="5"/>
  <c r="X34" i="5"/>
  <c r="W34" i="5"/>
  <c r="V34" i="5"/>
  <c r="U34" i="5"/>
  <c r="R34" i="5"/>
  <c r="Q34" i="5"/>
  <c r="O34" i="5"/>
  <c r="M34" i="5"/>
  <c r="L34" i="5"/>
  <c r="K34" i="5"/>
  <c r="J34" i="5"/>
  <c r="I34" i="5"/>
  <c r="H34" i="5"/>
  <c r="G34" i="5"/>
  <c r="F34" i="5"/>
  <c r="E34" i="5"/>
  <c r="D34" i="5"/>
  <c r="C34" i="5"/>
  <c r="H39" i="4"/>
  <c r="E39" i="4"/>
  <c r="K39" i="4"/>
  <c r="G39" i="4"/>
  <c r="D39" i="4"/>
  <c r="J39" i="4" s="1"/>
  <c r="I7" i="4"/>
  <c r="I39" i="4" s="1"/>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F7" i="4"/>
  <c r="F8" i="4"/>
  <c r="F9" i="4"/>
  <c r="F39" i="4" s="1"/>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K38" i="4"/>
  <c r="J38" i="4"/>
  <c r="K37" i="4"/>
  <c r="J37" i="4"/>
  <c r="K36" i="4"/>
  <c r="J36" i="4"/>
  <c r="K35" i="4"/>
  <c r="J35" i="4"/>
  <c r="K34" i="4"/>
  <c r="J34" i="4"/>
  <c r="K33" i="4"/>
  <c r="J33" i="4"/>
  <c r="K32" i="4"/>
  <c r="J32" i="4"/>
  <c r="K31" i="4"/>
  <c r="J31" i="4"/>
  <c r="K30" i="4"/>
  <c r="J30" i="4"/>
  <c r="K29" i="4"/>
  <c r="J29" i="4"/>
  <c r="K28" i="4"/>
  <c r="J28" i="4"/>
  <c r="K27" i="4"/>
  <c r="J27" i="4"/>
  <c r="K26" i="4"/>
  <c r="J26" i="4"/>
  <c r="K25" i="4"/>
  <c r="J25" i="4"/>
  <c r="K24" i="4"/>
  <c r="J24" i="4"/>
  <c r="K23" i="4"/>
  <c r="J23" i="4"/>
  <c r="K22" i="4"/>
  <c r="J22" i="4"/>
  <c r="K21" i="4"/>
  <c r="J21" i="4"/>
  <c r="K20" i="4"/>
  <c r="J20" i="4"/>
  <c r="K19" i="4"/>
  <c r="J19" i="4"/>
  <c r="K18" i="4"/>
  <c r="J18" i="4"/>
  <c r="K17" i="4"/>
  <c r="J17" i="4"/>
  <c r="K16" i="4"/>
  <c r="J16" i="4"/>
  <c r="K15" i="4"/>
  <c r="J15" i="4"/>
  <c r="K14" i="4"/>
  <c r="J14" i="4"/>
  <c r="K13" i="4"/>
  <c r="J13" i="4"/>
  <c r="K12" i="4"/>
  <c r="J12" i="4"/>
  <c r="K11" i="4"/>
  <c r="J11" i="4"/>
  <c r="K10" i="4"/>
  <c r="J10" i="4"/>
  <c r="K9" i="4"/>
  <c r="J9" i="4"/>
  <c r="K8" i="4"/>
  <c r="J8" i="4"/>
  <c r="K7" i="4"/>
  <c r="J7" i="4"/>
</calcChain>
</file>

<file path=xl/sharedStrings.xml><?xml version="1.0" encoding="utf-8"?>
<sst xmlns="http://schemas.openxmlformats.org/spreadsheetml/2006/main" count="368" uniqueCount="275">
  <si>
    <t>Nivel</t>
  </si>
  <si>
    <t>Indicador</t>
  </si>
  <si>
    <t>Método de cálculo</t>
  </si>
  <si>
    <t>Variables</t>
  </si>
  <si>
    <t>1er trimestre</t>
  </si>
  <si>
    <t>Observaciones de la SEI</t>
  </si>
  <si>
    <t>Observaciones del Estado</t>
  </si>
  <si>
    <t>Valores meta</t>
  </si>
  <si>
    <t>Resultado meta</t>
  </si>
  <si>
    <t>Propósito</t>
  </si>
  <si>
    <t>Porcentaje de exámenes acreditados de educación primaria y educación secundaria a través de la aplicación del Programa Especial de Certificación (PEC).</t>
  </si>
  <si>
    <t>((Total de exámenes del PEC acreditados de educación primaria en el periodo  t + Total de exámenes del PEC acreditados de educación secundaria en el periodo t) / Total de exámenes del PEC presentados en el periodo t)*100</t>
  </si>
  <si>
    <t>Total de exámenes del PEC acreditados de educación primaria en el periodo  t + Total de exámenes del PEC acreditados de educación secundaria en el periodo t</t>
  </si>
  <si>
    <t>Total de exámenes del PEC presentados en el periodo t</t>
  </si>
  <si>
    <t>Componente</t>
  </si>
  <si>
    <t>Porcentaje de exámenes del PEC aplicados</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</si>
  <si>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</si>
  <si>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Exámenes del PEC de educación primaria aplicados en el periodo t + Exámenes del PEC de educación secundaria aplicados en el periodo  t</t>
  </si>
  <si>
    <t>Exámenes del PEC de educación primaria solicitados en el periodo t + Exámenes del PEC de educación secundaria solicitados en el periodo t</t>
  </si>
  <si>
    <t>Actividad</t>
  </si>
  <si>
    <t>Tasa de variación del registro para la aplicación del examen del Programa Especial de Certificación (PEC).</t>
  </si>
  <si>
    <t>((Total de personas registradas en el PEC en el periodo t/ Total de personas registradas en el PEC en el periodo t - 1)-1)*100</t>
  </si>
  <si>
    <t>Total de personas registradas en el PEC en el periodo t</t>
  </si>
  <si>
    <t>Total de personas registradas en el PEC en el periodo t - 1</t>
  </si>
  <si>
    <t>Porcentaje  de registros en el Programa Especial de Certificación (PEC) vinculados a alguna alianza.</t>
  </si>
  <si>
    <t>(Total de personas registradas en el PEC vinculado a alguna alianza en el periodo t / Total de personas registradas en el PEC en el periodo t)*100</t>
  </si>
  <si>
    <t>Total de personas registradas en el PEC vinculado a alguna alianza en el periodo t</t>
  </si>
  <si>
    <t>Tasa de variación de asesores.</t>
  </si>
  <si>
    <t>((Número de asesores activos en t / Número de asesores activos en t - 1)-1)*100</t>
  </si>
  <si>
    <t>Número de asesores activos en t</t>
  </si>
  <si>
    <t>Número de asesores activos en t - 1</t>
  </si>
  <si>
    <t>Porcentaje de asesores que tienen más  de un año de servicio que reciben formación continua.</t>
  </si>
  <si>
    <t>(Asesores que tienen más de un año de servicio que reciben formación continua en t / Total de asesores con más de un año de servicio en t)*100</t>
  </si>
  <si>
    <t>Asesores que tienen más de un año de servicio que reciben formación continua en t</t>
  </si>
  <si>
    <t>Total de asesores con más de un año de servicio en t</t>
  </si>
  <si>
    <t>Porcentaje de módulos impresos vinculados.</t>
  </si>
  <si>
    <t>(Total de módulos impresos vinculados en el periodo t / Total de módulos  vinculados en el periodo t)*100</t>
  </si>
  <si>
    <t>Total de módulos impresos vinculados en el periodo t</t>
  </si>
  <si>
    <t>Total de módulos  vinculados en el periodo t</t>
  </si>
  <si>
    <t>Porcentaje de exámenes impresos aplicados del MEVyT</t>
  </si>
  <si>
    <t>(Total de exámenes impresos aplicados en el periodo t / Total de exámenes aplicados en cualquier formato en el periodo t)*100</t>
  </si>
  <si>
    <t>Total de exámenes impresos aplicados en el periodo t</t>
  </si>
  <si>
    <t>Total de exámenes aplicados en cualquier formato en el periodo t</t>
  </si>
  <si>
    <t>Tasa de variación de  inscripción en el Modelo de Educación para la Vida y el Trabajo (MEVyT).</t>
  </si>
  <si>
    <t>((Total de inscripciones en el MEVyT en el periodo t / Total de inscripciones en el MEVyT en el periodo t - 1)-1)*100</t>
  </si>
  <si>
    <t>Total de inscripciones en el MEVyT en el periodo t</t>
  </si>
  <si>
    <t>Total de inscripciones en el MEVyT en el periodo t - 1)-1</t>
  </si>
  <si>
    <t>Porcentaje de módulos en línea y digitales vinculados.</t>
  </si>
  <si>
    <t>((Total de módulos en línea, en portal o digitales vinculados en el periodo t) / Total de módulos vinculados en el periodo t)*100</t>
  </si>
  <si>
    <t>Total de módulos en línea, en portal o digitales vinculados en el periodo t</t>
  </si>
  <si>
    <t>Razón de módulos entregados y vinculados a los usuarios.</t>
  </si>
  <si>
    <t>(Número de módulos entregados y vinculados a usuarios activos en el periodo t/Total de usuarios activos en el periodo t)</t>
  </si>
  <si>
    <t xml:space="preserve">Número de módulos entregados y vinculados a usuarios activos en el periodo </t>
  </si>
  <si>
    <t>Total de usuarios activos en el periodo t</t>
  </si>
  <si>
    <t>Porcentaje de certificados emitidos a solicitud.</t>
  </si>
  <si>
    <t>(Total de certificados emitidos en el periodo t /(Total de certificados solicitados en el periodo t-1 pendientes de entrega  + Total de certificados solicitados en el periodo t))*100</t>
  </si>
  <si>
    <t>Total de certificados emitidos en el periodo t</t>
  </si>
  <si>
    <t>Total de certificados solicitados en el periodo t-1 pendientes de entrega  + Total de certificados solicitados en el periodo t</t>
  </si>
  <si>
    <t>Porcentaje de exámenes en línea aplicados del MEVyT</t>
  </si>
  <si>
    <t>(Total de exámenes en línea aplicados en el periodo t / Total de exámenes aplicados en cualquier formato en el periodo t)*100</t>
  </si>
  <si>
    <t>Total de exámenes en línea aplicados en el periodo t</t>
  </si>
  <si>
    <t>Valores logro</t>
  </si>
  <si>
    <t>Resultado logro</t>
  </si>
  <si>
    <t>Causas</t>
  </si>
  <si>
    <t>Efectos</t>
  </si>
  <si>
    <t>Orden</t>
  </si>
  <si>
    <t>Definición</t>
  </si>
  <si>
    <t>Población de 15 años o más en situación de rezago educativo en t</t>
  </si>
  <si>
    <t>Representa a la población de 15 años o más que, con base en la metodología de cálculo del rezago Educativo del INEA se encuentra en situación de rezago en el año de la métrica.</t>
  </si>
  <si>
    <t>Población de 15 años o más en situación de rezago educativo en  t - 1</t>
  </si>
  <si>
    <t>Representa a la población de 15 años o más que, con base en la metodología de cálculo del Rezago Educativo del INEA se encontraba en situación de rezago en el año inmediato anterior al de la métrica.</t>
  </si>
  <si>
    <t>Representa el número total de exámenes que se acreditaron en el trimestre, tanto de primaria como de secundaria a través del PEC.</t>
  </si>
  <si>
    <t>Cuantifica todos y cada uno de los exámenes presentados, en el trimestre, tanto de primaria como de secundaria a través del PEC.</t>
  </si>
  <si>
    <t>Usuarios que concluyen nivel intermedio y se incorporan al nivel avanzado en el año t</t>
  </si>
  <si>
    <t>Representa a aquellos usuarios que concluyen nivel intermedio en el año t y en el mismo se incorporan al nivel avanzado.</t>
  </si>
  <si>
    <t>Número de usuarios que concluyen nivel intermedio en el año t</t>
  </si>
  <si>
    <t>Representa al total de usuarios que concluyen nivel intermedio en el año t.</t>
  </si>
  <si>
    <t>Usuarios que concluyen nivel en el año t</t>
  </si>
  <si>
    <t>Representa a los usuarios, de los diferentes niveles del MEVyT, que concluyen algún nivel en el año que se reporta.</t>
  </si>
  <si>
    <t>Usuarios que concluyen nivel en el año t - 1</t>
  </si>
  <si>
    <t>Representa a los usuarios, de los diferentes niveles del MEVyT, que concluyen algún nivel el año inmediato anterior al de la métrica.</t>
  </si>
  <si>
    <t>Cuantifica todos y cada uno de los exámenes aplicados, en el trimestre, tanto de primaria como de secundaria a través del PEC.</t>
  </si>
  <si>
    <t>Cuantifica todos y cada uno de los exámenes solicitados, en el trimestre, tanto de primaria como de secundaria a través del PEC.</t>
  </si>
  <si>
    <t>Número de exámenes acreditados en el periodo t</t>
  </si>
  <si>
    <t>Representa el número total de exámenes que se acreditaron en el semestre a través del MEVyT.</t>
  </si>
  <si>
    <t>Número de exámenes presentados en el periodo t</t>
  </si>
  <si>
    <t>Representa el número total de exámenes que se presentaron en el semestre a través del MEVyT.</t>
  </si>
  <si>
    <t>Usuarios que concluyen algún nivele y están vinculados a plazas comunitarias de atención educativa + servicios integrales en el periodo t</t>
  </si>
  <si>
    <t>Representa a todos los usuarios que concluyen nivel específicamente en plazas comunitarias de atención educativa o servicios integrales en el semestre.</t>
  </si>
  <si>
    <t>Total usuarios que concluyen algún nivel  en el periodo</t>
  </si>
  <si>
    <t>Representa a todos los usuarios que concluyen nivel en el semestre sin importar si fueron usuarios de alguna unidad operativa o no.</t>
  </si>
  <si>
    <t>Usuarios que concluyen algún nivel y están vinculados a los puntos de encuentro en el periodo t</t>
  </si>
  <si>
    <t>Representa a aquellos usuarios que concluyen algunos de los niveles del MEVyT y que están vinculados a algún punto de encuentro en el semestre.</t>
  </si>
  <si>
    <t>Usuarios que concluyen algún nivel y están vinculados a círculos de estudio en el periodo t</t>
  </si>
  <si>
    <t>Representa a todos y cada uno de los usuarios que concluyen alguno de los niveles del MEVyT y que están vinculados a algún circulo de estudio en el semestre.</t>
  </si>
  <si>
    <t>Reporta el número total de personas que se registran en el PEC en el trimestre de la métrica.</t>
  </si>
  <si>
    <t>Reporta el número total de personas que se registran en el PEC en el trimestre inmediato anterior al de la métrica.</t>
  </si>
  <si>
    <t>Se reporta el número total de personas que se registran en el PEC a través de una alianza pública, privada o social.</t>
  </si>
  <si>
    <t>Reporta al total de asesores con al menos un educando activo en el trimestre de la métrica.</t>
  </si>
  <si>
    <t>Reporta al total de asesores con al menos un educando activo en el trimestre inmediato anterior al de la métrica.</t>
  </si>
  <si>
    <t>Reporta al total de asesores activos con más de un año de servicio al trimestre.</t>
  </si>
  <si>
    <t>Reporta a los asesores activos con mas de un año de servicio que durante el trimestre recibieron formación continua.</t>
  </si>
  <si>
    <t>Total de módulos vinculados en el trimestre sin importar el formato.</t>
  </si>
  <si>
    <t>Total de módulos impresos (incluye braille) vinculados en el trimestre.</t>
  </si>
  <si>
    <t>Contabiliza el total de exámenes aplicados sin importar en que formato a través del MEVyT en el trimestre.</t>
  </si>
  <si>
    <t>Contabiliza el total de exámenes aplicados impresos a través del MEVyT en el trimestre.</t>
  </si>
  <si>
    <t>Total de incorporaciones al MEVyT que se llevaron a cabo en el trimestre de la métrica.</t>
  </si>
  <si>
    <t>Total de incorporaciones al MEVyT que se llevaron a cabo en el trimestre inmediato anterior al de la métrica.</t>
  </si>
  <si>
    <t>Se registran todos los módulos vinculados en el trimestre sin importar el formato.</t>
  </si>
  <si>
    <t>Registra todos y cada uno de los módulos que fueron entregados y vinculados durante el trimestre.</t>
  </si>
  <si>
    <t>Registra al total de usuarios que estuvieron activos a lo largo del trimestre</t>
  </si>
  <si>
    <t>Representa el total de usuarios que concluyeron nivel en el trimestre, tanto del MEVyT como del PEC,  y que les fue emitido un certificado en el mismo trimestre más, los usuarios que concluyeron nivel (PEC y MEVyT) en el trimestre inmediato anterior con certificado emitido en el trimestre de la métrica.</t>
  </si>
  <si>
    <t>Representa a todos y cada uno de los usuarios que concluyen alguno de los niveles del MEVyT y acreditaron examen del PEC en el trimestre más todos y a aquellos usuarios que concluyeron nivel (PEC y MEVyT) en el trimestre inmediato anterior al de la métrica con certificado pendiente de emisión.</t>
  </si>
  <si>
    <t>Refleja el número de exámenes del MEVyT que fueron aplicados en línea en el trimestre.</t>
  </si>
  <si>
    <t>Introducción</t>
  </si>
  <si>
    <t>Despues de revisar exhaustivamente los datos registrados en el Sistema de Formato Único (SFU) de la Secretaría de Hacienda y Crédito Público (SHCP) correspondientes a la Matriz de Indicadores de Resultados (MIR) I010 FAETA, la Subdirección de Evaluación Institucional generó las siguientes observaciones generales, adicionalmente podrá ver las observaciones específicas por indicador en la pestaña "Seguimiento".</t>
  </si>
  <si>
    <t>Observaciones Generales</t>
  </si>
  <si>
    <t>Las metas capturadas, en algunas entidades, es diferente a las que envíaron previamente a la Subdirección de Evaluación Institucional, en caso de que su estado se encuentre en esta situación, es necesario que envíe nuevamente el formato de metas al correo sei_evaluacion1@inea.gob.mx, con el fin de agilizar la emisión de comentarios en los próximos trimestres.</t>
  </si>
  <si>
    <t>En el SFU, los resultados de las metas y de los avances deben capturarse conforme a la unidad de medida de los indicadores y deben equivaler al método de cálculo señalado en la MIR.</t>
  </si>
  <si>
    <t>De acuerdo a las Reglas de Operación y los Lineamientos de Control Escolar relativos a la Inscripción, Acreditación y Certificación de Educación Básica del INEA, los Usuarios que Concluyen Nivel (UCN) son aquellos beneficiarios del MEVyT que concluyen la totalidad de módulos correspondientes nivel intermedio o avanzado así como los participantes del PEC que logran acreditar el examen de primaria o secundaria; vale la pena mencionar que los beneficiarios que se alfabetizan o concluyen nivel inicial se consideran Usuarios que Concluyen Etapa (UCE), por lo que en las variables o indicadores que se soliciten los UCN, no se deberán incluir los UCE.</t>
  </si>
  <si>
    <t>En las variables "t" se refiere a la periodicidad del indicador, es decir, en los indicadores trimestrales "t" representa al trimestre en el que se reporta y "t-1" al trimestre inmediato anterior, así, en los indicadores semestrales "t" equivale al semestre que se reporta y "t-1" al semestre inmediato anterior. Para mayor referencia favor de revisar el "Glosario de variables" mismo que se encuentra en la hoja del mismo nombre.</t>
  </si>
  <si>
    <t>Es importante que, con el fin de evitar incosistencias en el cálculo agregado de los indicadores que dan seguimiento al Ramo 33, gestione con su Secretaría de Hacienda Local la posibilidad de modificar los datos capturados en el SFU.</t>
  </si>
  <si>
    <t xml:space="preserve">Formación continua de asesores con un año y más </t>
  </si>
  <si>
    <t>Enero a Marzo de 2017</t>
  </si>
  <si>
    <t>Entidad</t>
  </si>
  <si>
    <t>Asesores con 1 año y más</t>
  </si>
  <si>
    <t>Asesores con formación continua</t>
  </si>
  <si>
    <t>%</t>
  </si>
  <si>
    <t>Mujeres</t>
  </si>
  <si>
    <t>Hombres</t>
  </si>
  <si>
    <t>Total</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</si>
  <si>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</si>
  <si>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</si>
  <si>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</si>
  <si>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</si>
  <si>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</si>
  <si>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</si>
  <si>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</si>
  <si>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</si>
  <si>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</si>
  <si>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</si>
  <si>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</si>
  <si>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</si>
  <si>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</si>
  <si>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</si>
  <si>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</si>
  <si>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</si>
  <si>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</si>
  <si>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</si>
  <si>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</si>
  <si>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</si>
  <si>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</si>
  <si>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</si>
  <si>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</si>
  <si>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</si>
  <si>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</si>
  <si>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</si>
  <si>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</si>
  <si>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</si>
  <si>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</si>
  <si>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</si>
  <si>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</si>
  <si>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</si>
  <si>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 xml:space="preserve">Total asesores con antigüedad de un año y más: </t>
  </si>
  <si>
    <t>Total asesores con formación continua</t>
  </si>
  <si>
    <t>% logro</t>
  </si>
  <si>
    <t xml:space="preserve">Entidad Federativa </t>
  </si>
  <si>
    <t xml:space="preserve">UCN-PEC Portal INEA Números </t>
  </si>
  <si>
    <t>Total de exámenes del PEC acreditados de educación primaria  o educación secundaria en el periodo t (Ene-Mar 2017) Consulta SIGA, 06/04/2017 12:00hrs</t>
  </si>
  <si>
    <t>Exámenes del PEC de educación primaria o educación secundaria aplicados en el periodo  t (Ene-Mar 2017), Consulta SIGA, 06/04/2017 12:00hrs</t>
  </si>
  <si>
    <t>Total de personas registradas en el PEC en el periodo t (Ene-Mar 2017), Consulta SIGA, 06/04/2017, 12:00hrs</t>
  </si>
  <si>
    <t>Total de personas registradas en el PEC en el periodo t - 1 (Oct-Dic 2016), Consulta SIGA, 2 de enero de 2017, 12:00hrs</t>
  </si>
  <si>
    <t>Exámenes del PEC de educación primaria o educación secundaria solicitados en el periodo t</t>
  </si>
  <si>
    <t>Usuarios que con el MEVyT vertiente 10-14 concluyen nivel en t (Ene-Mar 2017), Base de Datos SASA</t>
  </si>
  <si>
    <t>Total de usuarios atendidos con el MEVyT vertiente 10-14 en t (Ene-Mar 2017), Base de Datos SASA</t>
  </si>
  <si>
    <t>Usuarios que con el MEVyT vertiente hispanohablante concluyen nivel en el periodo t (Nivel Primaria y Secundaria) -Ene-Mar 2017, Base de Datos SASA</t>
  </si>
  <si>
    <t>Total de usuarios atendidas con el MEVyT vertiente Hispanohablante en el periodo t (Nivel Primaria y Secundaria) -Ene-Mar 2017, Base de Datos SASA</t>
  </si>
  <si>
    <t xml:space="preserve">Usuarios del MEVyT de vertientes focalizadas a grupos prioritarios que concluyen en el periodo t (Población Indígena, Jornaleros Agrícolas, Braille), Nivel Primaria y Secundaria, Base de Datos SASA </t>
  </si>
  <si>
    <t>Usuarios del MEVyT de vertientes focalizadas a grupos prioritarios atendidos en el periodo t (Población Indígena, Jornaleros Agrícolas, Braille), Alfa, Inicial, Nivel Primaria y Secundaria, Base de Datos SASA</t>
  </si>
  <si>
    <t xml:space="preserve">Exámenes del MEVyT en línea aplicados en el periodo t (Ene-Mar 2017), Base de Datos SASA </t>
  </si>
  <si>
    <t>Exámenes impresos aplicados  del MEVyT en el periodo t</t>
  </si>
  <si>
    <t>Total de exámenes  del MEVyT aplicados en cualquier formato en el periodo t (base de datos SASA)</t>
  </si>
  <si>
    <t>Total de módulos en línea, digitales o del portal vinculados en el periodo t</t>
  </si>
  <si>
    <t>Total de módulos en Brille vinculados en el periodo t (Dato Extra)</t>
  </si>
  <si>
    <t>Total de módulos vinculados en el periodo t (base de datos SASA)</t>
  </si>
  <si>
    <t>Total de inscripciones en el MEVyT en el periodo t , Ene-Mar 2017</t>
  </si>
  <si>
    <t>Total de inscripciones en el MEVyT en el periodo t  - 1 , Oct-Dic 2016</t>
  </si>
  <si>
    <t>Número de asesores activos en el periodo t (Marzo 2017)</t>
  </si>
  <si>
    <t>Número de asesores activos en el periodo t  - 1 (Diciembre 2016)</t>
  </si>
  <si>
    <t xml:space="preserve">Baja California Sur </t>
  </si>
  <si>
    <t>Coahuila</t>
  </si>
  <si>
    <t xml:space="preserve">Hidalgo </t>
  </si>
  <si>
    <t xml:space="preserve">Michoacán </t>
  </si>
  <si>
    <t>Veracruz</t>
  </si>
  <si>
    <t xml:space="preserve">Total </t>
  </si>
  <si>
    <t>Este dato puede variar con lo reportado de UCN´s PEC en INEA-Números, ya que la información es consultada en el SIGA</t>
  </si>
  <si>
    <t xml:space="preserve">Solicitar dato a acreditación </t>
  </si>
  <si>
    <r>
      <t xml:space="preserve">La suma de la columna Q + R + S =  </t>
    </r>
    <r>
      <rPr>
        <b/>
        <sz val="11"/>
        <color theme="1"/>
        <rFont val="Calibri"/>
        <family val="2"/>
        <scheme val="minor"/>
      </rPr>
      <t xml:space="preserve"> 1,045,547</t>
    </r>
  </si>
  <si>
    <t>2do trimestre</t>
  </si>
  <si>
    <t>Porcentaje de exámenes acreditados del Modelo Educativo para la Vida y el Trabajo.</t>
  </si>
  <si>
    <t>(Número de exámenes acreditados en el periodo t /Número de exámenes presentados en el periodo t)*100</t>
  </si>
  <si>
    <t>Porcentajes de usuarios que concluyen niveles vinculados a Plazas Comunitarias de atención educativa y servicios integrales.</t>
  </si>
  <si>
    <t>((Usuarios que concluyen algún nivele y están vinculados a plazas comunitarias de atención educativa + servicios integrales en el periodo t)/Total usuarios que concluyen algún nivel  en el periodo t)*100</t>
  </si>
  <si>
    <t>Porcentajes de usuarios que concluyen niveles vinculados a Puntos de Encuentro.</t>
  </si>
  <si>
    <t>(Usuarios que concluyen algún nivel y están vinculados a los puntos de encuentro en el periodo t/Total usuarios que concluyen nivel  en el periodo t)*100</t>
  </si>
  <si>
    <t>Total usuarios que concluyen nivel  en el periodo t</t>
  </si>
  <si>
    <t>Porcentajes de usuarios que concluyen niveles vinculados a Círculos de Estudio.</t>
  </si>
  <si>
    <t>(Usuarios que concluyen algún nivel y están vinculados a círculos de estudio en el periodo t / Total usuarios que concluyen algún nivel  en el periodo t)*100</t>
  </si>
  <si>
    <t>Total usuarios que concluyen algún nivel  en el periodo t</t>
  </si>
  <si>
    <t>3er trimestre</t>
  </si>
  <si>
    <t>Fin</t>
  </si>
  <si>
    <t>Tasa de variación de la población de 15 años o más en situación de rezago educativo.</t>
  </si>
  <si>
    <t>((Población de 15 años o más en situación de rezago educativo en t / Población de 15 años o más en situación de rezago educativo en  t - 1)-1)*100</t>
  </si>
  <si>
    <t>Porcentaje de usuarios que concluyen nivel intermedio y se incorporan a nivel avanzado.</t>
  </si>
  <si>
    <t>(Usuarios que concluyen nivel intermedio y se incorporan al nivel avanzado en el año t /  Número de usuarios que concluyen nivel intermedio en el año t)*100</t>
  </si>
  <si>
    <t>Tasa de variación de usuarios del MEVyT que concluyen nivel inicial, intermedio y/o avanzado.</t>
  </si>
  <si>
    <t>((Usuarios que concluyen nivel en el año t / Usuarios que concluyen nivel en el año t - 1)-1)*100</t>
  </si>
  <si>
    <t>4to trimestre</t>
  </si>
  <si>
    <t>LA ENTRADA EN OPERACIÓN DEL PROGRAMA DE CERTIFICACIÓN (PEC) ESTABA PROGRAMADA PARA EL MES DE MAYO, SIN EMBARGO DEBIDO A FACTORES EXTERNOS FUE HASTA EL MES DE JULIO QUE DIO INICIO, POR LO QUE LOS RESULTADOS NO FUERON LOS PROYECTADOS.</t>
  </si>
  <si>
    <t xml:space="preserve">LOS LOGROS DE CONCLUSIONES DE NIVEL OBTENIDOS EN EL 2017 CON RESPECTO A LOS DEL 2016, SON RESULTADO DE DIVERSAS ESTRATEGIAS IMPLEMENTADAS EN EL TRANSCURSO DEL AÑO, PRINCIPALMENTE LAS SIGUIENTES:
ASISTENCIA A EVENTOS PÚBLICOS DONDE SE PROMOCIONA EL PROGRAMA Y SE INCORPORA A LA POBLACIÓN QUE NECESITE LOS SERVICIOS EDUCATIVOS.
AMPLIACIÓN DE LA COBERTURA DE ATENCIÓN EN LAS LOCALIDADES DE MAYOR REZAGO EDUCATIVO, MEDIANTE LA CREACIÓN DE UNIDADES OPERATIVAS.
GESTIÓN PARA LA CONSOLIDACIÓN DE ALIANZAS ESTRATÉGICAS CON LOS SECTORES PÚBLICO, PRIVADO, SOCIAL, EDUCATIVO, MEDIOS DE COMUNICACIÓN Y CIUDADANÍA.
BRIGADAS DE PROMOCIÓN E INCORPORACIÓN EN LAS LOCALIDADES DE MAYOR REZAGO EDUCATIVO, CON EL APOYO DE LOS PRESTADORES DE SERVICIO SOCIAL.     
SUPERVISIÓN PERMANENTE A UNIDADES OPERATIVAS, ORIENTADA A EVALUAR EL PROCESO EDUCATIVO DE LOS ADULTOS ATENDIDOS.
</t>
  </si>
  <si>
    <t>LA PROGRAMACIÓN DE LA APLICACIÓN EN ALGUNOS CASOS NO SE AJUSTO A LOS TIEMPOS DE LOS EDUCANDOS QUE POR MOTIVOS LABORALES NO ASISTIERON A PRESENTAR SU EVALUACIÓN, ADEMÁS DE LA ENTRADA EN OPERACIÓN DEL PROGRAMA DE CERTIFICACIÓN (PEC) DESPUÉS DE LA FECHA ESTABLECIDA DEBIDO A FACTORES EXTERNOS.</t>
  </si>
  <si>
    <t>SE IMPLEMENTARON ACCIONES COMO LA ENTREGA DE MATERIAL DIDÁCTICO Y DE EXAMEN EN TIEMPO Y FORMA, EL REFORZAMIENTO EN LAS ASESORIAS DE LOS MÓDULOS CON MAYOR ÍNDICE DE REPROBACIÓN, ASÍ COMO LA PROGRAMACIÓN DE HORARIOS PARA LA APLICACIÓN DE EXAMENES DE ACUERDO A LA MOVILIDAD Y AL TIEMPO DISPONIBLE DE LOS EDUCANDOS.</t>
  </si>
  <si>
    <t>SE REALIZARON DIVERSAS ACTIVIDADES PARA LA PROMOCIÓN Y DIFUSIÓN DE LOS SERVICIOS EDUCATIVOS QUE SE OFRECEN EN LAS PLAZAS COMUNITARIAS, COMO EL PERIFONEO PERMANENTE EN LAS LOCALIDADES CON MAYOR REZAGO EDUCATIVO, ENCUESTAS DOMICILIARIAS QUE REALIZAN LAS FIGURAS OPERATIVAS A LA POBLACIÓN, LA VINCULACIÓN DE NUEVAS FIGURAS QUE CUMPLIERAN CON EL PERFIL REQUERIDO, PARA QUE APOYARAN EN LA INCORPORACIÓN Y ATENCIÓN DE LOS ADULTOS, ADEMÁS DEL REMOZAMIENTO A LAS INSTALACIONES DE ACUERDO A LAS NECESIDADES DE CADA PLAZAS, ASÍ COMO LA INSTALACIÓN DE NUEVAS PLAZAS.</t>
  </si>
  <si>
    <t>SE CREARON NUEVAS UNIDADES OPERATIVAS EN LUGARES ESTRATÉGICOS PARA ATENDER LA DEMANDA DE EDUCACIÓN DE LA POBLACIÓN EN REZAGO EDUCATIVO, SE REALIZÓ UNA BÚSQUEDA DE EDUCANDOS INACTIVOS PARA SU REACTIVACIÓN AL PROGRAMA, ASI COMO EL REFORZAMIENTO EN LAS ASESORIAS Y LA FORMACIÓN A LAS FIGURAS OPERATIVAS PARA QUE BRINDEN UNA ATENCIÓN DE CALIDAD A LOS USUARIOS Y CONTINÚEN ASISTIENDO A LOS PUNTOS DE ENCUENTRO HASTA LOGRAR SU CONCLUSIÓN DE NIVEL.</t>
  </si>
  <si>
    <t>SE CREARON NUEVAS UNIDADES OPERATIVAS EN LUGARES ESTRATÉGICOS PARA ATENDER LA DEMANDA DE EDUCACIÓN DE LA POBLACIÓN EN REZAGO EDUCATIVO, SE REALIZÓ UNA BÚSQUEDA DE EDUCANDOS INACTIVOS PARA SU REACTIVACIÓN AL PROGRAMA, ASI COMO EL REFORZAMIENTO EN LAS ASESORIAS Y  LA FORMACIÓN A LAS FIGURAS OPERATIVAS PARAQUE BRINDEN UNA ATENCIÓN DE CALIDAD A LOS USUARIOS Y CONTINÚEN ASISTIENDO A LOS CÍRCULOS DE ESTUDIO HASTA LOGRAR SU CONCLUSIÓN DE NIVEL.</t>
  </si>
  <si>
    <t>LA ENTRADA EN OPERACIÓN DEL PROGRAMA DE CERTIFICACIÓN (PEC) ESTABA PROGRAMADA PARA EL MES DE MAYO, SIN EMBARGO DEBIDO A FACTORES EXTERNOS FUE HASTA EL MES DE JULIO QUE DIO INICIO, POR LO QUE LOS RESULTADOS DEL REGISTRO DE PERSONAS EN EL PEC NO FUERON LOS PROYECTADOS.</t>
  </si>
  <si>
    <t>LA ENTRADA EN OPERACIÓN DEL PROGRAMA DE CERTIFICACIÓN (PEC) ESTABA PROGRAMADA PARA EL MES DE MAYO, SIN EMBARGO DEBIDO A DIVERSOS FACTORES EXTERNOS FUE HASTA EL MES DE JULIO QUE DIO INICIO, SIN EMBARGO EN ESTE AÑO NO SE TUVÓ LA MISMA CORRESPONSABILIDAD POR PARTE DE LOS ALIADOS.</t>
  </si>
  <si>
    <t>SE CONTINÚO CON EL DESARROLLO DE ACCIONES PARA LA VINCULACIÓN Y REGISTRO DE NUEVAS FIGURAS, COMO ASISTENCIA A EVENTOS PÚBLICOS, VISITAS A INSTITUCIONES EDUCATIVAS PARA PROMOVER QUE LOS ESTUDIANTES PARTICIPARAN COMO ASESORES  EN LA ATENCIÓN DE JÓVENES Y ADULTOS EN REZAGO EDUCATIVO, QUEDANDO ABIERTA ESTA ACTIVIDAD DE FORMA PERMANENTE, POR LO QUE AL CIERRE DEL AÑO EL NÚMERO DE FIGURAS INCORPORADAS A LAS TAREAS EDUCATIVAS TUVO UN INCREMENTO.</t>
  </si>
  <si>
    <t>LOS RESULTADOS EN ESTE INDICADOR ES EL REFLEJO DE LA PREFERENCIA QUE TIENEN LOS USUARIOS DE LLEVAR SU PROCESO EDUCATIVO POR MEDIO DE LOS MÓDULOS IMPRESOS, DEBIDO A LA FALTA DE EXPERIENCIA EN EL MANEJO DEL EQUIPO DE COMPUTO.</t>
  </si>
  <si>
    <t>EL FACTOR PRINCIPAL QUE INFLUYÓ EN EL RESULTADOS DE ESTE INDICADOR ES LA PREFERENCIA QUE TIENEN LOS EDUCANDOS DE PRESENTAR SU EXAMEN EN ESTA MODALIDAD, ADEMÁS DEL SEGUIMIENTO PERMANENTE AL AVANCE ACADÉMICO DE CADA EDUCANDO MEDIANTE EL REFORZAMIENTO EN LAS ASESORÍAS, DÁNDOLES PRIORIDAD A LOS ADULTOS QUE MUESTREN INTERÉS EN PRESENTAR SU EXAMEN E INFORMÁNDOLES CON TIEMPO LOS DÍAS Y HORARIOS PROGRAMADOS PARA LA APLICACIÓN.</t>
  </si>
  <si>
    <t>SE INTENSIFICÓ EL TRABAJO OPERATIVO Y ADMINISTRATIVO, REALIZÁNDOSE DIVERSAS ACTIVIDADES COMO LA ASISTENCIA A PROGRAMAS DE RADIO PARA DAR DIFUSIÓN A LOS SERVICIOS EDUCATIVOS QUE BRINDA EL INSTITUTO, ASÍ COMO LA FIRMA DE CONVENIOS DE COLABORACIÓN CON INSTITUCIONES EDUCATIVAS, DEPENDENCIAS, ORGANIZACIONES CIVILES Y EMPRESAS EN EL AÑO, CON EL OBJETIVO DE TRABAJAR COORDINADAMENTE EN EL ABATIMIENTO DEL REZAGO EDUCATIVO EN LA ENTIDAD, LAS BRIGADAS DE INCORPORACIÓN DE JÓVENES Y ADULTOS EN REZAGO EDUCATIVO DE LOS CAMPOS AGRÍCOLAS Y LOCALIDADES RURALES CON EL APOYO DE LOS PRESTADORES DE SERVICIO SOCIAL, SIN EMBARGO LA FALTA DE INTERÉS DE ALGUNOS JÓVENES Y ADULTOS POR INCORPORARSE AL PROGRAMA EDUCATIVO,  FUE EL FACTOR PRINCIPAL QUE AFECTÓ EL RESULTADO ESTE TRIMESTRE.</t>
  </si>
  <si>
    <t>LOS ADULTOS QUE LLEVAN SU PROCESO EDUCATIVO EN ESTA MODALIDAD ES MENOR A LOS ADULTOS QUE LO LLEVAN CON EL MÓDULO IMPRESO, ESTO SE DEBE A QUE LA MAYORÍA DE LOS EDUCANDOS, SOBRE TODO LOS ADULTOS MAYORES SON MÁS RENUENTES A UTILIZAR LA TECNOLOGÍA PARA SU EDUCACIÓN, ARGUMENTANDO LA FALTA DE EXPERIENCIA EN EL MANEJO DEL EQUIPO DE COMPUTO, POR LO QUE SE PROMUEVE LA ATENCIÓN EDUCATIVA POR MEDIO DE LAS TECNOLOGÍAS DE LA INFORMACIÓN Y COMUNICACIÓN EN CADA UNA DE LAS PLAZAS COMUNITARIAS PARA HACER MÁS ATRACTIVO EL PROCESO DE ENSEÑANZA Y ASÍ MOTIVAR AL ADULTO PARA QUE ASISTA A LOS CÍRCULOS DE ESTUDIO.</t>
  </si>
  <si>
    <t>EN EL AÑO EL PRINCIPAL PROBLEMA PARA LA ATENCIÓN DE LOS ADULTOS FUÉ LA FALTA DE MATERIAL DIDÁCTICO, POR LO QUE UNA DE LAS ESTRATEGIAS QUE SE IMPLEMENTÓ PARA NO DETENER EL AVANCE ACADÉMICO DE LOS EDUCANDOS Y EN ALGUNOS CASOS SU CONCLUSIÓN DE NIVEL, FUE EL ENVÍO DE GUÍAS DIDÁCTICAS PARA DISTRIBUIRLAS EN LAS COORDINACIONES DE ZONA COMO APOYO PARA CUBRIR LA DEMANDA DE LOS EDUCANDOS ATENDIDOS, EN OTROS CASOS LOS ADULTOS QUE APARECEN SIN MÓDULO VINCULADO SON AQUELLOS QUE ESTÁN EN PROCESO DE PRESENTAR SU DIAGNÓSTICO Y UNA VEZ QUE LO PRESENTAN Y SE CALIFICA SE LES VINCULA EL MÓDULO INDICADO POR EL ASESOR.</t>
  </si>
  <si>
    <t>EL RESULTADO DE ESTE INDICADOR ES EN BASE AL PROCESO DE VERIFICACIÓN QUE SE REALIZA PARA LA EMISIÓN, ENTREGA Y COMPROBACIÓN DE CERTIFICADOS.</t>
  </si>
  <si>
    <t>SE CONTINUÓ CON LA PROMOCIÓN DE LOS EXÁMENES EN LÍNEA A LOS USUARIOS DE LAS PLAZAS COMUNITARIAS Y A LOS EDUCANDOS QUE POR ALGÚN MOTIVO NO PUDIERON PRESENTAR SU EXAMEN EL DÍA PROGRAMADO, MEDIANTE PLÁTICAS DE CONCIENTIZACIÓN SOBRE LOS BENEFICIOS QUE OBTENDRÍAN PRESENTANDO SU EXAMEN EN ESTA MODALIDAD, ASÍ COMO LA ELABORACIÓN DE TRÍPTICOS, VOLANTE, CARTULINAS Y VISITAS DOMICILIARIAS, ADEMÁS DEL MANTENIMIENTO PREVENTIVO AL EQUIPO DE CÓMPUTO,  ARREGLOS A LAS INSTALACIONES, CONECTIVIDAD A INTERNET, ENTRE OTROS, LO ANTERIOR AFÍN DE MEJORAR LAS CONDICIONES DE CADA PLAZA PARA QUE ESTÉN EN CONDICIONES DE OPERAR LOS DÍAS DE LA APLICACIÓN, SIN EMBARGO LA MAYORÍA DE LOS EDUCANDOS PREFIEREN PRESENTAR SU EXAMEN IMPRESO, EN PARTICULAR LOS ADULTOS MAYORES</t>
  </si>
  <si>
    <t xml:space="preserve">PARA ASEGURAR LA CONTINUIDAD EDUCATIVA DE LOS ADULTOS QUE CONCLUYEN NIVEL INTERMEDIO AL AVANZADO, SE REALIZARON DIVERSAS ACCIONES COMO EL SEGUIMIENTO PERMANENTE A UNIDADES OPERATIVAS ORIENTADA A EVALUAR EL PROCESO EDUCATIVO DE LOS ADULTOS ATENDIDOS, REVISIÓN  DE LAS NECESIDADES DE MATERIAL DIDÁCTICO Y DE EXÁMENES, ADEMÁS DEL REFORZAMIENTO EN LAS ASESORÍAS.
EN ESTE INDICADOR LA DIFERENCIA ENTRE EL NÚMERO DE EDUCANDOS QUE CONCLUYEN NIVEL INTERMEDIO Y LOS QUE CONTINUAN AL NIVEL AVANZADO SE DEBE A QUE CUANDO UN ADULTO SE REGISTRA EN EL NIVEL AVANZADO AUNQUE LA CONCLUSIÓN DEL NIVEL INTERMEDIO SE HUBIERA PRODUCIDO EN AÑOS ANTERIORES, EL SISTEMA AUTOMATIZADO DE SEGUIMIENTO Y ACREDITACIÓN (SASA), AUTOMÁTICAMENTE LO REGISTRA COMO REALIZADA EN EL AÑO ACTUAL.
</t>
  </si>
  <si>
    <t>REPROGRAMACIÓN DE EVENTOS DE FORMACIÓN EN LAS LOCALIDADES DONDE NO ASISTIERON LAS FIGURAS O EN SU CASO, SE REALIZÓ LA FORMACIÓN INDIVIDUAL, ADEMÁS DE INFORMAR CON OPORTUNIDAD EL DÍA Y LA HORA PROGRAMADOS PARA EL DESARROLLO DEL EVENTO Y SOLICITAR A INSTITUCIONES EDUCATIVAS LAS FACILIDADES PARA LLEVAR A CABO EN SUS INSTALACIONES LOS TALLERES DE FORMACIÓN, A FIN DE CONTAR CON ESPACIOS QUE CUMPLIERA CON LAS CONDICIONES NECESARIAS PARA IMPARTIR LOS TALLERES Y QUE FUERA UN LUGAR ACCESIBLE PARA LOS ASESORES CONVOCADOS, LOGRANDO QUE AL MES DE DICIEMBRE MÁS DEL 80%  DE ASESORES CON MÁS DE UN AÑO DE SERVICIO CONTARÁ CON SU FORMACIÓN CONTINUA.</t>
  </si>
  <si>
    <t xml:space="preserve">
EN EL AÑO, 21,320  JÓVENES Y ADULTOS CONCLUYERON NIVEL Y AL MES DE DICIEMBRE 23,921 EDUCANDOS ESTABAN EN ATENCIÓN,  SIN EMBARGO DIVERSOS FACTORES SOCIALES Y ECONÓMICOS COMO LA MIGRACIÓN DE JÓVENES Y ADULTOS DEMANDANTES DEL SERVICIO EDUCATIVO, POR NO CONTAR CON OPORTUNIDADES DE EMPLEO EN SU LUGAR DE RESIDENCIA,  LA DESERCIÓN EN LA EDUCACIÓN BÁSICA DEL SISTEMA ESCOLARIZADO, QUE PROPICIA UN CRECIMIENTO CONSTANTE  EN EL REZAGO EDUCATIVO, ADEMÁS DE LAS CONDICIONES DE MARGINACIÓN DE LA MAYORÍA DE LAS PERSONAS EN REZAGO EDUCATIVO, QUE ANTE LA FALTA DE OPORTUNIDADES DE EMPLEO E INGRESO, ASIGNAN COMO SEGUNDA PRIORIDAD A LA EDUCACIÓN, CONTRIBUYERON A QUE NO SE TUVIERA UN  IMPACTO SIGNIFICATIVO EN LA REDUCCIÓN DEL  REZAGO EDUCATIVO EN REFERENCIA AL AÑO ANTERIOR.
</t>
  </si>
  <si>
    <t>NO SE LOGRÓ UN IMPACTO SIGNIFICATIVO EN  LA REDUCCIÓN DEL  REZAGO EDUCATIVO EN REFERENCIA AL AÑO ANTERIOR.</t>
  </si>
  <si>
    <t>FACTORES SOCIALES Y ECONÓMICOS COMO LA MIGRACIÓN DE JÓVENES Y ADULTOS DEMANDANTES DEL SERVICIO EDUCATIVO, POR NO CONTAR CON OPORTUNIDADES DE EMPLEO EN SU LUGAR DE RESIDENCIA,  LA DESERCIÓN EN LA EDUCACIÓN BÁSICA DEL SISTEMA ESCOLARIZADO, QUE PROPICIA UN CRECIMIENTO CONSTANTE  EN EL REZAGO EDUCATIVO, ADEMÁS DE LAS CONDICIONES DE MARGINACIÓN DE LA MAYORÍA DE LAS PERSONAS EN REZAGO EDUCATIVO, QUE ANTE LA FALTA DE OPORTUNIDADES DE EMPLEO E INGRESO, ASIGNAN COMO SEGUNDA PRIORIDAD A LA EDUCACIÓN.</t>
  </si>
  <si>
    <t>PARA ASEGURAR LA CONTINUIDAD EDUCATIVA DE LOS ADULTOS QUE CONCLUYEN NIVEL INTERMEDIO AL AVANZADO, SE REALIZARON DIVERSAS ACCIONES COMO EL SEGUIMIENTO PERMANENTE A UNIDADES OPERATIVAS ORIENTADA A EVALUAR EL PROCESO EDUCATIVO DE LOS ADULTOS ATENDIDOS, REVISIÓN  DE LAS NECESIDADES DE MATERIAL DIDÁCTICO Y DE EXÁMENES, ADEMÁS DEL REFORZAMIENTO EN LAS ASESORÍAS.</t>
  </si>
  <si>
    <t>UN ALTO PORCENTAJE DE LOS JÓVENES Y ADULTOS QUE CONCLUYERON SU PRIMARIA  CONTINUARON  SUS ESTUDIOS DE NIVEL SECUNDARIA.</t>
  </si>
  <si>
    <t>EN EL 2017 SE IMPLEMENTARON DIVERSAS ESTRATEGIAS COMO: LA ASISTENCIA A EVENTOS PÚBLICOS DONDE SE PROMOCIONA EL PROGRAMA Y SE INCORPORA A LA POBLACIÓN QUE NECESITE LOS SERVICIOS EDUCATIVOS, AMPLIACIÓN DE LA COBERTURA DE ATENCIÓN EN LAS LOCALIDADES DE MAYOR REZAGO EDUCATIVO, MEDIANTE LA CREACIÓN DE UNIDADES OPERATIVAS, GESTIÓN PARA LA CONSOLIDACIÓN DE ALIANZAS ESTRATÉGICAS CON LOS SECTORES PÚBLICO, PRIVADO, SOCIAL, EDUCATIVO, MEDIOS DE COMUNICACIÓN Y CIUDADANÍA, BRIGADAS DE PROMOCIÓN E INCORPORACIÓN EN LAS LOCALIDADES DE MAYOR REZAGO EDUCATIVO, CON EL APOYO DE LOS PRESTADORES DE SERVICIO SOCIAL Y PRINCIPALMENTE LA SUPERVISIÓN PERMANENTE A UNIDADES OPERATIVAS, ORIENTADA A EVALUAR EL PROCESO EDUCATIVO DE LOS ADULTOS ATENDIDOS.</t>
  </si>
  <si>
    <t xml:space="preserve">LA PROGRAMACIÓN DE LA APLICACIÓN EN ALGUNOS CASOS NO SE AJUSTO A LOS TIEMPOS DE LOS EDUCANDOS QUE POR MOTIVOS LABORALES NO ASISTIERON A PRESENTAR SU EVALUACIÓN.
LA ENTRADA EN OPERACIÓN DEL PROGRAMA DE CERTIFICACIÓN (PEC) DESPUÉS DE LA FECHA ESTABLECIDA DEBIDO A FACTORES EXTERNOS.
</t>
  </si>
  <si>
    <t xml:space="preserve">LA FALTA DE PREPARACIÓN DE LOS ADULTOS QUE PRESENTARON SU EVALUACIÓN.
EL PROGRAMA DE CERTIFICACIÓN (PEC) ENTRO EN OPERACIÓN DOS MESES DESPUÉS DE LO PROGRAMADO.
</t>
  </si>
  <si>
    <t xml:space="preserve">DEBIDO A LOS FACTORES ANTES MENCIONADO,  LOS RESULTADOS EN RELACIÓN A LA META, NO HAN SIDO FAVORABLES, SOLAMENTE  PRESENTARON SU EVALUACIÓN  345 ADULTOS. </t>
  </si>
  <si>
    <t>DEBIDO AL FACTOR ANTES MENCIONADO,  LOS RESULTADOS EN RELACIÓN A LA META, NO HAN SIDO FAVORABLES, SOLAMENTE  SE ACREDITÓ  EL 78.84% DE LAS EVALUACIONES PRESENTADAS.</t>
  </si>
  <si>
    <t xml:space="preserve">LA FALTA DE INTERÉS DE LOS EDUCANDOS EN PRESENTAR SU EXAMEN EN ESTA MODALIDAD, ASÍ COMO DE UNA SERIE DE PROBLEMAS TÉCNICOS CON LOS EQUIPOS DE CÓMPUTO O CON LA PLATAFORMA AL MOMENTO DE PRESENTAR EL EXAMEN, SON LAS CAUSAS POR LO QUE LOS EDUCANDOS PREFIERAN PRESENTAR SUS EXÁMENES IMPRESOS SOBRE  TODO LAS PERSONAS MAYORES QUE NO TIENEN EXPERIENCIA EN EL MANEJO DE LAS COMPUTADORAS. </t>
  </si>
  <si>
    <t>SOLAMENTE EL 18.21%  DE LOS EXAMENES PRESENTADOS FUE EN ESTA MODALIDAD.</t>
  </si>
  <si>
    <t>EL PRINCIPAL PROBLEMA EN EL AÑO FUE LA FALTA DE MATERIAL DIDÁCTICO PARA CUBRIR LA DEMANDA DE ADULTOS ATENDIDOS.</t>
  </si>
  <si>
    <t>NO SE LOGRO QUE EL 100% DE LOS EDUCANDOS ATENDIDOS CONTARA CON LA VINCULACIÓN DE AL MENOS UN MODULO PARA SU ESTUDIO.</t>
  </si>
  <si>
    <t>EL DESINTERÉS DE LOS EDUCANDOS POR INCORPORARSE A ESTUDIAR SU EDUCACIÓN BÁSICA EN ESTA MODALIDAD.</t>
  </si>
  <si>
    <t>LOS RESULTADOS EN EL TRIMESTRE NO HAN SIDO FAVORABLES, RESPECTO A LOS RESULTADOS DE ADULTOS CON MÓDULO IMPRESO VINCULADO.</t>
  </si>
  <si>
    <t>LA FALTA DE INTERÉS DE ALGUNOS JÓVENES Y ADULTOS POR INCORPORARSE AL PROGRAMA EDUCATIVO, ARGUMENTANDO LA FALTA DE TIEMPO O PROBLEMAS DE SALUD, PRINCIPALMENTE LOS ADULTOS MAYORES.</t>
  </si>
  <si>
    <t>EL RESULTADO DE ADULTOS INCORPORADOS FUE MENOR EN COMPARACIÓN AL PERIODO ANTERIOR.</t>
  </si>
  <si>
    <t xml:space="preserve"> LA PREFERENCIA QUE TIENEN LOS EDUCANDOS DE PRESENTAR SU EXAMEN EN ESTA MODALIDAD, ADEMÁS DEL SEGUIMIENTO PERMANENTE AL AVANCE ACADÉMICO DE CADA EDUCANDO MEDIANTE EL REFORZAMIENTO EN LAS ASESORÍAS, DÁNDOLES PRIORIDAD A LOS ADULTOS QUE MUESTREN INTERÉS EN PRESENTAR SU EXAMEN E INFORMÁNDOLES CON TIEMPO LOS DÍAS Y HORARIOS PROGRAMADOS PARA LA APLICACIÓN.</t>
  </si>
  <si>
    <t>MÁS DEL 80% DE LOS ADULTOS QUE PRESENTARON SU EXAMEN LO REALIZARON EN ESTA MODALIDAD.</t>
  </si>
  <si>
    <t>LA PREFERENCIA QUE TIENEN LOS USUARIOS DE LLEVAR SU PROCESO EDUCATIVO POR MEDIO DE LOS MÓDULOS IMPRESOS, DEBIDO A LA FALTA DE EXPERIENCIA EN EL MANEJO DEL EQUIPO DE COMPUTO.</t>
  </si>
  <si>
    <t xml:space="preserve">MÁS DEL 85% DE LOS ADULTOS LLEVAN SU PROCESO EDUCATIVO CON MÓDULOS IMPRESOS. </t>
  </si>
  <si>
    <t>PROGRAMACIÓN DE EVENTOS DE FORMACIÓN EN DÍAS Y HORARIOS ACCESIBLES PARA LAS FIGURAS, ASÍ COMO LA GESTIÓN DE ESPACIOS ADECUADOS CON DIFERENTES INSTITUCIONES EDUCATIVAS Y ORGANIZACIONES PARA EL DESARROLLO DE LOS TALLERES.</t>
  </si>
  <si>
    <t>SE LOGRO ELEVAR EL NÚMERO DE ASESORES QUE ACUDIERON A LOS TALLERES A RECIBIR SU FORMACIÓN CONTINUA.</t>
  </si>
  <si>
    <t xml:space="preserve">SE CONTINUO CON LA PROMOCIÓN EN REDES SOCIALES, REUNIONES CON AUTORIDADES DE LAS LOCALIDADES, ASÍ COMO LAS VISITAS A INSTITUCIONES EDUCATIVAS PARA LA BÚSQUEDA Y VINCULACIÓN DE NUEVAS FIGURAS OPERATIVAS QUE APOYARAN EN LAS TAREAS DE INCORPORACIÓN Y ATENCIÓN DE ADULTOS. </t>
  </si>
  <si>
    <t>SE LOGRÓ  ELEVAR LA INCORPORACIÓN DE FIGURAS EN EL TRIMESTRE. EN RELACIÓN AL TRIMESTRE ANTERIOR.</t>
  </si>
  <si>
    <t>EL PROGRAMA DE CERTIFICACIÓN (PEC) ENTRO EN OPERACIÓN DOS MESES DESPUÉS DE LO PROGRAMADO, AUNADO A QUE  EN ESTE AÑO NO SE HA TENIDO LA MISMA CORRESPONSABILIDAD DE PARTE DE LOS ALIADOS.</t>
  </si>
  <si>
    <t xml:space="preserve">LOS RESULTADOS DEL PEC NO HAN SIDO FAVORABLES, LAS PERSONAS REGISTRADAS PROVENIENTES DE ALGUNO DE LOS ALIADOS REPRESENTAN SOLAMENTE EL 31.45% DEL TOTAL DE REGISTROS DEL PEC. </t>
  </si>
  <si>
    <t>EL PROGRAMA DE CERTIFICACIÓN (PEC) ENTRO EN OPERACIÓN DOS MESES DESPUÉS DE LO PROGRAMADO.</t>
  </si>
  <si>
    <t>LOS RESULTADOS DEL REGISTRO DE PERSONAS EN EL PEC NO FUERON LOS PROYECTADOS EN RELACIÓN AL  TRIMESTRE ANTERIOR.</t>
  </si>
  <si>
    <t>SE LOGRÓ LA ACREDITACIÓN DE MÁS DEL 80% DE LOS EXÁMENES PRESENTADOS.</t>
  </si>
  <si>
    <t>LA PROMOCIÓN Y DIFUSIÓN DE LOS SERVICIOS EDUCATIVOS QUE SE OFRECEN EN LAS PLAZAS COMUNITARIAS, ENCUESTAS DOMICILIARIAS QUE REALIZAN LAS FIGURAS OPERATIVAS A LA POBLACIÓN, LA VINCULACIÓN DE NUEVAS FIGURAS QUE CUMPLIERAN CON EL PERFIL REQUERIDO, PARA QUE APOYARAN EN LA INCORPORACIÓN Y ATENCIÓN DE LOS ADULTOS, ADEMÁS DEL REMOZAMIENTO A LAS INSTALACIONES DE ACUERDO A LAS NECESIDADES DE CADA PLAZAS, ASÍ COMO LA INAUGURACIÓN DE NUEVAS PLAZAS.</t>
  </si>
  <si>
    <t>SE LOGRÓ INCREMENTAR LAS CONCLUSIONES DE NIVEL RESPECTO AL SEMESTRE ANTERIOR.</t>
  </si>
  <si>
    <t>CREACIÓN DE NUEVAS UNIDADES OPERATIVAS EN LUGARES ESTRATÉGICOS PARA ATENDER LA DEMANDA DE EDUCACIÓN DE LA POBLACIÓN EN REZAGO EDUCATIVO, SE REALIZÓ UNA BÚSQUEDA DE EDUCANDOS INACTIVOS PARA SU REACTIVACIÓN AL PROGRAMA, ASI COMO EL REFORZAMIENTO EN LAS ASESORIAS Y LA FORMACIÓN A LAS FIGURAS OPERATIVAS PARA QUE BRINDEN UNA ATENCIÓN DE CALIDAD A LOS USUARIOS. Y CONTINÚEN ASISTIENDO A LOS PUNTOS DE ENCUENTRO HASTA LOGRAR SU CONCLUSIÓN DE NIVEL.</t>
  </si>
  <si>
    <t>SE LOGRÓ INCREMENTAR LAS CONCLUSIONES DE NIVEL EN PLAZAS COMUNITARIAS RESPECTO AL SEMESTRE ANTERIOR.</t>
  </si>
  <si>
    <t>LAS INCONFORMIDADES QUE DETECTA EL AREA ENCARGADA DE SUPERVISIÓN (UCIAC) CUANDO REALIZA LA VERIFICACIÓN A LOS EXPEDIENTES DE UCN´S POR LA FALTA DE ALGÚN REQUISITO EN EL EXPEDIENTE DEL EDUCANDO.</t>
  </si>
  <si>
    <t>QUE EL AREA DE CREDITACIÓN NO EMITA EL 100% DE LOS CERTIFICADOS SOLICITADOS.</t>
  </si>
  <si>
    <t xml:space="preserve">LOS RESULTADOS DE UCN´S DE PRIMARIA Y SECUNDARIA TUVIERON UN INCREMENTO DE 41 PUNTOS  EN RELACIÓN A LOS LOGROS DEL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</si>
</sst>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00"/>
    <numFmt numFmtId="166" formatCode="0.0000000"/>
    <numFmt numFmtId="167" formatCode="0.00000000"/>
    <numFmt numFmtId="168" formatCode="0.0000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0"/>
      <color theme="0"/>
      <name val="Calibri"/>
      <family val="2"/>
      <scheme val="minor"/>
    </font>
    <font>
      <sz val="10"/>
      <color theme="1"/>
      <name val="Calibri"/>
      <family val="2"/>
      <scheme val="minor"/>
    </font>
    <font>
      <b/>
      <sz val="13"/>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6"/>
      <name val="Calibri"/>
      <family val="2"/>
      <scheme val="minor"/>
    </font>
    <font>
      <sz val="16"/>
      <name val="Calibri"/>
      <family val="2"/>
      <scheme val="minor"/>
    </font>
    <font>
      <sz val="16"/>
      <color theme="1"/>
      <name val="Calibri"/>
      <family val="2"/>
      <scheme val="minor"/>
    </font>
    <font>
      <b/>
      <sz val="16"/>
      <color theme="1"/>
      <name val="Calibri"/>
      <family val="2"/>
      <scheme val="minor"/>
    </font>
  </fonts>
  <fills count="11">
    <fill>
      <patternFill patternType="none"/>
    </fill>
    <fill>
      <patternFill patternType="gray125"/>
    </fill>
    <fill>
      <patternFill patternType="solid">
        <fgColor theme="9"/>
        <bgColor theme="9"/>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59999389629810485"/>
        <bgColor indexed="64"/>
      </patternFill>
    </fill>
    <fill>
      <patternFill patternType="lightUp">
        <bgColor theme="9" tint="0.59996337778862885"/>
      </patternFill>
    </fill>
    <fill>
      <patternFill patternType="solid">
        <fgColor theme="6" tint="0.59999389629810485"/>
        <bgColor theme="9"/>
      </patternFill>
    </fill>
  </fills>
  <borders count="40">
    <border>
      <left/>
      <right/>
      <top/>
      <bottom/>
      <diagonal/>
    </border>
    <border>
      <left/>
      <right/>
      <top/>
      <bottom style="thin">
        <color theme="9" tint="0.39997558519241921"/>
      </bottom>
      <diagonal/>
    </border>
    <border>
      <left/>
      <right style="thin">
        <color theme="9"/>
      </right>
      <top/>
      <bottom style="thin">
        <color theme="9" tint="0.39997558519241921"/>
      </bottom>
      <diagonal/>
    </border>
    <border>
      <left/>
      <right style="thin">
        <color theme="9"/>
      </right>
      <top style="thin">
        <color theme="9" tint="0.39997558519241921"/>
      </top>
      <bottom/>
      <diagonal/>
    </border>
    <border>
      <left style="thin">
        <color theme="9"/>
      </left>
      <right/>
      <top style="thin">
        <color theme="9" tint="0.39997558519241921"/>
      </top>
      <bottom/>
      <diagonal/>
    </border>
    <border>
      <left/>
      <right/>
      <top style="thin">
        <color theme="9" tint="0.39997558519241921"/>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bottom/>
      <diagonal/>
    </border>
    <border>
      <left style="dashed">
        <color theme="0" tint="-0.499984740745262"/>
      </left>
      <right style="dashed">
        <color theme="0" tint="-0.499984740745262"/>
      </right>
      <top/>
      <bottom style="dashed">
        <color theme="0" tint="-0.499984740745262"/>
      </bottom>
      <diagonal/>
    </border>
    <border>
      <left style="thin">
        <color theme="0" tint="-0.499984740745262"/>
      </left>
      <right style="dashed">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diagonal/>
    </border>
    <border>
      <left style="dashed">
        <color theme="0" tint="-0.499984740745262"/>
      </left>
      <right style="thin">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style="dashed">
        <color theme="0" tint="-0.499984740745262"/>
      </bottom>
      <diagonal/>
    </border>
    <border>
      <left style="thin">
        <color theme="0" tint="-0.499984740745262"/>
      </left>
      <right style="dashed">
        <color theme="0" tint="-0.499984740745262"/>
      </right>
      <top/>
      <bottom style="medium">
        <color theme="0" tint="-0.499984740745262"/>
      </bottom>
      <diagonal/>
    </border>
    <border>
      <left style="dashed">
        <color theme="0" tint="-0.499984740745262"/>
      </left>
      <right style="dashed">
        <color theme="0" tint="-0.499984740745262"/>
      </right>
      <top/>
      <bottom style="medium">
        <color theme="0" tint="-0.499984740745262"/>
      </bottom>
      <diagonal/>
    </border>
    <border>
      <left style="dashed">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dashed">
        <color theme="0" tint="-0.499984740745262"/>
      </right>
      <top/>
      <bottom/>
      <diagonal/>
    </border>
    <border>
      <left style="dashed">
        <color theme="0" tint="-0.499984740745262"/>
      </left>
      <right style="dashed">
        <color theme="0" tint="-0.499984740745262"/>
      </right>
      <top/>
      <bottom/>
      <diagonal/>
    </border>
    <border>
      <left style="dashed">
        <color theme="0" tint="-0.499984740745262"/>
      </left>
      <right style="thin">
        <color theme="0" tint="-0.499984740745262"/>
      </right>
      <top/>
      <bottom/>
      <diagonal/>
    </border>
    <border>
      <left style="dashed">
        <color theme="0" tint="-0.499984740745262"/>
      </left>
      <right style="thin">
        <color theme="0" tint="-0.499984740745262"/>
      </right>
      <top style="medium">
        <color theme="0" tint="-0.499984740745262"/>
      </top>
      <bottom/>
      <diagonal/>
    </border>
    <border>
      <left style="dashed">
        <color theme="0" tint="-0.499984740745262"/>
      </left>
      <right style="thin">
        <color theme="0" tint="-0.499984740745262"/>
      </right>
      <top/>
      <bottom style="thin">
        <color theme="0" tint="-0.499984740745262"/>
      </bottom>
      <diagonal/>
    </border>
    <border>
      <left style="dashed">
        <color theme="0" tint="-0.499984740745262"/>
      </left>
      <right style="dashed">
        <color theme="0" tint="-0.499984740745262"/>
      </right>
      <top style="medium">
        <color theme="0" tint="-0.499984740745262"/>
      </top>
      <bottom/>
      <diagonal/>
    </border>
    <border>
      <left style="thin">
        <color theme="0" tint="-0.499984740745262"/>
      </left>
      <right style="dashed">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diagonal/>
    </border>
    <border>
      <left style="dashed">
        <color theme="0" tint="-0.499984740745262"/>
      </left>
      <right style="dashed">
        <color theme="0" tint="-0.499984740745262"/>
      </right>
      <top/>
      <bottom style="thin">
        <color theme="0" tint="-0.499984740745262"/>
      </bottom>
      <diagonal/>
    </border>
    <border>
      <left style="thin">
        <color theme="0" tint="-0.499984740745262"/>
      </left>
      <right style="dashed">
        <color theme="0" tint="-0.499984740745262"/>
      </right>
      <top/>
      <bottom style="thin">
        <color theme="0" tint="-0.499984740745262"/>
      </bottom>
      <diagonal/>
    </border>
  </borders>
  <cellStyleXfs count="4">
    <xf numFmtId="0" fontId="0" fillId="0" borderId="0"/>
    <xf numFmtId="9" fontId="1" fillId="0" borderId="0" applyFont="0" applyFill="0" applyBorder="0" applyAlignment="0" applyProtection="0"/>
    <xf numFmtId="0" fontId="8" fillId="0" borderId="0"/>
    <xf numFmtId="9" fontId="8" fillId="0" borderId="0" applyFont="0" applyFill="0" applyBorder="0" applyAlignment="0" applyProtection="0"/>
  </cellStyleXfs>
  <cellXfs count="177">
    <xf numFmtId="0" fontId="0" fillId="0" borderId="0" xfId="0"/>
    <xf numFmtId="0" fontId="0" fillId="0" borderId="0" xfId="0" applyAlignment="1">
      <alignment horizontal="center" wrapText="1"/>
    </xf>
    <xf numFmtId="0" fontId="0" fillId="0" borderId="6" xfId="0" applyFont="1" applyFill="1" applyBorder="1" applyAlignment="1">
      <alignment horizontal="center" vertical="center" wrapText="1"/>
    </xf>
    <xf numFmtId="0" fontId="0" fillId="0" borderId="0" xfId="0" applyAlignment="1">
      <alignment vertical="center"/>
    </xf>
    <xf numFmtId="0" fontId="0"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Alignment="1">
      <alignment vertical="center" wrapText="1"/>
    </xf>
    <xf numFmtId="3" fontId="0" fillId="0" borderId="0" xfId="0" applyNumberFormat="1" applyAlignment="1">
      <alignment vertical="center"/>
    </xf>
    <xf numFmtId="0" fontId="5" fillId="0" borderId="0" xfId="0" applyFont="1" applyAlignment="1">
      <alignment vertical="center"/>
    </xf>
    <xf numFmtId="0" fontId="0" fillId="0" borderId="10"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0" fillId="0" borderId="10" xfId="0" applyNumberFormat="1" applyFont="1" applyBorder="1" applyAlignment="1" applyProtection="1">
      <alignment horizontal="center" vertical="center" wrapText="1"/>
    </xf>
    <xf numFmtId="0" fontId="3" fillId="0" borderId="10" xfId="0" applyNumberFormat="1" applyFont="1" applyFill="1" applyBorder="1" applyAlignment="1">
      <alignment horizontal="center" vertical="center" wrapText="1"/>
    </xf>
    <xf numFmtId="0" fontId="0" fillId="0" borderId="8" xfId="0" applyNumberFormat="1" applyFont="1" applyBorder="1" applyAlignment="1">
      <alignment horizontal="center" vertical="center" wrapText="1"/>
    </xf>
    <xf numFmtId="0"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justify" vertical="center" wrapText="1"/>
    </xf>
    <xf numFmtId="0" fontId="0" fillId="0" borderId="0" xfId="0" applyAlignment="1">
      <alignment horizontal="justify" wrapText="1"/>
    </xf>
    <xf numFmtId="0" fontId="0" fillId="0" borderId="12" xfId="0" applyFont="1" applyFill="1" applyBorder="1" applyAlignment="1">
      <alignment horizontal="justify" vertical="center" wrapText="1"/>
    </xf>
    <xf numFmtId="0" fontId="0" fillId="0" borderId="0" xfId="0" applyFill="1" applyAlignment="1">
      <alignment horizontal="justify" vertical="center" wrapText="1"/>
    </xf>
    <xf numFmtId="0" fontId="0" fillId="0" borderId="0" xfId="0" applyAlignment="1">
      <alignment wrapText="1"/>
    </xf>
    <xf numFmtId="0" fontId="0" fillId="0" borderId="0" xfId="0" applyAlignment="1">
      <alignment horizontal="center" vertical="center"/>
    </xf>
    <xf numFmtId="0" fontId="0" fillId="0" borderId="14" xfId="0" applyFont="1" applyBorder="1" applyAlignment="1">
      <alignment horizontal="justify" vertical="center" wrapText="1"/>
    </xf>
    <xf numFmtId="0" fontId="2" fillId="2" borderId="13" xfId="0" applyFont="1" applyFill="1" applyBorder="1" applyAlignment="1">
      <alignment horizontal="center" vertical="center"/>
    </xf>
    <xf numFmtId="0" fontId="6" fillId="0" borderId="0" xfId="0" applyNumberFormat="1" applyFont="1" applyAlignment="1">
      <alignment vertical="center"/>
    </xf>
    <xf numFmtId="0" fontId="8" fillId="0" borderId="0" xfId="2"/>
    <xf numFmtId="0" fontId="8" fillId="0" borderId="0" xfId="2" applyFont="1"/>
    <xf numFmtId="0" fontId="9" fillId="4" borderId="15" xfId="2" applyFont="1" applyFill="1" applyBorder="1" applyAlignment="1">
      <alignment horizontal="center" vertical="center" wrapText="1"/>
    </xf>
    <xf numFmtId="0" fontId="8" fillId="0" borderId="15" xfId="2" applyBorder="1" applyAlignment="1">
      <alignment horizontal="center" vertical="center"/>
    </xf>
    <xf numFmtId="0" fontId="8" fillId="0" borderId="15" xfId="2" applyBorder="1" applyAlignment="1">
      <alignment horizontal="left" vertical="center"/>
    </xf>
    <xf numFmtId="3" fontId="8" fillId="0" borderId="15" xfId="2" applyNumberFormat="1" applyBorder="1" applyAlignment="1">
      <alignment horizontal="center" vertical="center"/>
    </xf>
    <xf numFmtId="9" fontId="8" fillId="0" borderId="15" xfId="2" applyNumberFormat="1" applyBorder="1" applyAlignment="1">
      <alignment horizontal="center" vertical="center"/>
    </xf>
    <xf numFmtId="9" fontId="0" fillId="0" borderId="15" xfId="3" applyFont="1" applyBorder="1" applyAlignment="1">
      <alignment horizontal="center" vertical="center"/>
    </xf>
    <xf numFmtId="0" fontId="8" fillId="0" borderId="15" xfId="2" applyFill="1" applyBorder="1" applyAlignment="1">
      <alignment horizontal="left" vertical="center"/>
    </xf>
    <xf numFmtId="3" fontId="8" fillId="0" borderId="15" xfId="2" applyNumberFormat="1" applyBorder="1"/>
    <xf numFmtId="10" fontId="8" fillId="0" borderId="15" xfId="2" applyNumberFormat="1" applyBorder="1" applyAlignment="1">
      <alignment horizontal="center" vertical="center"/>
    </xf>
    <xf numFmtId="10" fontId="0" fillId="0" borderId="15" xfId="3" applyNumberFormat="1" applyFont="1" applyBorder="1" applyAlignment="1">
      <alignment horizontal="center" vertical="center"/>
    </xf>
    <xf numFmtId="10" fontId="8" fillId="0" borderId="15" xfId="2" applyNumberFormat="1" applyBorder="1"/>
    <xf numFmtId="0" fontId="9" fillId="5" borderId="0" xfId="0" applyFont="1" applyFill="1" applyAlignment="1">
      <alignment horizontal="center" vertical="center" wrapText="1"/>
    </xf>
    <xf numFmtId="3" fontId="9" fillId="0" borderId="0" xfId="0" applyNumberFormat="1" applyFont="1" applyAlignment="1">
      <alignment horizontal="center" vertical="center" wrapText="1"/>
    </xf>
    <xf numFmtId="3" fontId="9" fillId="6" borderId="0" xfId="0" applyNumberFormat="1" applyFont="1" applyFill="1" applyAlignment="1">
      <alignment horizontal="center" vertical="center" wrapText="1"/>
    </xf>
    <xf numFmtId="3" fontId="9" fillId="7" borderId="0" xfId="0" applyNumberFormat="1" applyFont="1" applyFill="1" applyAlignment="1">
      <alignment horizontal="center" vertical="center" wrapText="1"/>
    </xf>
    <xf numFmtId="3" fontId="9" fillId="5" borderId="0" xfId="0" applyNumberFormat="1" applyFont="1" applyFill="1" applyAlignment="1">
      <alignment horizontal="center" vertical="center" wrapText="1"/>
    </xf>
    <xf numFmtId="0" fontId="8" fillId="0" borderId="0" xfId="0" applyFont="1"/>
    <xf numFmtId="0" fontId="8" fillId="5" borderId="0" xfId="0" applyFont="1" applyFill="1"/>
    <xf numFmtId="3" fontId="8" fillId="0" borderId="0" xfId="0" applyNumberFormat="1" applyFont="1" applyAlignment="1">
      <alignment horizontal="right"/>
    </xf>
    <xf numFmtId="3" fontId="8" fillId="5" borderId="0" xfId="0" applyNumberFormat="1" applyFont="1" applyFill="1" applyAlignment="1">
      <alignment horizontal="right"/>
    </xf>
    <xf numFmtId="3" fontId="0" fillId="0" borderId="0" xfId="0" applyNumberFormat="1"/>
    <xf numFmtId="3" fontId="9" fillId="5" borderId="0" xfId="0" applyNumberFormat="1" applyFont="1" applyFill="1" applyAlignment="1">
      <alignment horizontal="right"/>
    </xf>
    <xf numFmtId="3" fontId="9" fillId="0" borderId="0" xfId="0" applyNumberFormat="1" applyFont="1" applyAlignment="1">
      <alignment horizontal="right"/>
    </xf>
    <xf numFmtId="0" fontId="8" fillId="0" borderId="0" xfId="0" applyFont="1" applyAlignment="1">
      <alignment horizontal="center" vertical="center"/>
    </xf>
    <xf numFmtId="3" fontId="7" fillId="8" borderId="0" xfId="0" applyNumberFormat="1" applyFont="1" applyFill="1" applyAlignment="1">
      <alignment horizontal="center" vertical="center" wrapText="1"/>
    </xf>
    <xf numFmtId="3" fontId="0" fillId="0" borderId="0" xfId="0" applyNumberFormat="1" applyAlignment="1">
      <alignment horizontal="center" vertical="center"/>
    </xf>
    <xf numFmtId="0" fontId="7" fillId="8" borderId="0" xfId="0" applyFont="1" applyFill="1" applyAlignment="1">
      <alignment horizontal="center" vertical="center"/>
    </xf>
    <xf numFmtId="10" fontId="0" fillId="0" borderId="0" xfId="1" applyNumberFormat="1" applyFont="1"/>
    <xf numFmtId="0" fontId="6" fillId="0" borderId="0" xfId="0" applyFont="1" applyAlignment="1">
      <alignment vertical="center"/>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9" borderId="10" xfId="0" applyFont="1" applyFill="1" applyBorder="1" applyAlignment="1">
      <alignment horizontal="center" vertical="center" wrapText="1"/>
    </xf>
    <xf numFmtId="0" fontId="0" fillId="9" borderId="10" xfId="0" applyNumberFormat="1" applyFont="1" applyFill="1" applyBorder="1" applyAlignment="1">
      <alignment horizontal="center" vertical="center" wrapText="1"/>
    </xf>
    <xf numFmtId="0" fontId="0" fillId="9" borderId="8" xfId="0" applyFont="1" applyFill="1" applyBorder="1" applyAlignment="1">
      <alignment horizontal="center" vertical="center" wrapText="1"/>
    </xf>
    <xf numFmtId="0" fontId="0" fillId="9" borderId="8" xfId="0" applyNumberFormat="1" applyFont="1" applyFill="1" applyBorder="1" applyAlignment="1">
      <alignment horizontal="center" vertical="center" wrapText="1"/>
    </xf>
    <xf numFmtId="3" fontId="0" fillId="0" borderId="20" xfId="2" applyNumberFormat="1" applyFont="1" applyFill="1" applyBorder="1" applyAlignment="1">
      <alignment horizontal="center" vertical="center"/>
    </xf>
    <xf numFmtId="3" fontId="0" fillId="0" borderId="24" xfId="2"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164" fontId="0" fillId="3" borderId="16" xfId="1" applyNumberFormat="1" applyFont="1" applyFill="1" applyBorder="1" applyAlignment="1">
      <alignment horizontal="justify" vertical="center" wrapText="1"/>
    </xf>
    <xf numFmtId="0" fontId="0" fillId="0"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9" borderId="6" xfId="0" applyFont="1" applyFill="1" applyBorder="1" applyAlignment="1">
      <alignment horizontal="center" vertical="center" wrapText="1"/>
    </xf>
    <xf numFmtId="0" fontId="0" fillId="9" borderId="6" xfId="0" applyNumberFormat="1" applyFont="1" applyFill="1" applyBorder="1" applyAlignment="1">
      <alignment horizontal="center" vertical="center" wrapText="1"/>
    </xf>
    <xf numFmtId="0" fontId="7" fillId="6" borderId="6" xfId="0" applyFont="1" applyFill="1" applyBorder="1" applyAlignment="1" applyProtection="1">
      <alignment horizontal="center" vertical="center" wrapText="1"/>
    </xf>
    <xf numFmtId="0" fontId="0" fillId="0" borderId="10" xfId="0" applyFill="1" applyBorder="1" applyAlignment="1">
      <alignment horizontal="center" vertical="center" wrapText="1"/>
    </xf>
    <xf numFmtId="0" fontId="11" fillId="5" borderId="0" xfId="0" applyFont="1" applyFill="1" applyAlignment="1">
      <alignment horizontal="center" wrapText="1"/>
    </xf>
    <xf numFmtId="0" fontId="10" fillId="10" borderId="3" xfId="0" applyNumberFormat="1"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5" xfId="0" applyNumberFormat="1"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3" fontId="12" fillId="0" borderId="24" xfId="2" applyNumberFormat="1" applyFont="1" applyFill="1" applyBorder="1" applyAlignment="1">
      <alignment horizontal="center" vertical="center"/>
    </xf>
    <xf numFmtId="0" fontId="13" fillId="6" borderId="6" xfId="0" applyFont="1" applyFill="1" applyBorder="1" applyAlignment="1" applyProtection="1">
      <alignment horizontal="center" vertical="center" wrapText="1"/>
    </xf>
    <xf numFmtId="0" fontId="12" fillId="0" borderId="0" xfId="0" applyFont="1" applyAlignment="1">
      <alignment vertical="center"/>
    </xf>
    <xf numFmtId="2" fontId="0" fillId="0" borderId="7" xfId="1" applyNumberFormat="1" applyFont="1" applyFill="1" applyBorder="1" applyAlignment="1">
      <alignment horizontal="center" vertical="center" wrapText="1"/>
    </xf>
    <xf numFmtId="2" fontId="0" fillId="0" borderId="11" xfId="1" applyNumberFormat="1" applyFont="1" applyFill="1" applyBorder="1" applyAlignment="1">
      <alignment horizontal="center" vertical="center" wrapText="1"/>
    </xf>
    <xf numFmtId="3" fontId="0" fillId="0" borderId="33" xfId="2" applyNumberFormat="1" applyFont="1" applyFill="1" applyBorder="1" applyAlignment="1">
      <alignment horizontal="center" vertical="center" wrapText="1"/>
    </xf>
    <xf numFmtId="3" fontId="0" fillId="0" borderId="27" xfId="2" applyNumberFormat="1" applyFont="1" applyFill="1" applyBorder="1" applyAlignment="1">
      <alignment horizontal="center" vertical="center" wrapText="1"/>
    </xf>
    <xf numFmtId="10" fontId="0" fillId="0" borderId="7" xfId="1" applyNumberFormat="1" applyFont="1" applyFill="1" applyBorder="1" applyAlignment="1">
      <alignment horizontal="center" vertical="center" wrapText="1"/>
    </xf>
    <xf numFmtId="10" fontId="0" fillId="0" borderId="11" xfId="1" applyNumberFormat="1" applyFont="1" applyFill="1" applyBorder="1" applyAlignment="1">
      <alignment horizontal="center" vertical="center" wrapText="1"/>
    </xf>
    <xf numFmtId="3" fontId="0" fillId="0" borderId="36" xfId="2" applyNumberFormat="1" applyFont="1" applyFill="1" applyBorder="1" applyAlignment="1">
      <alignment horizontal="center" vertical="center" wrapText="1"/>
    </xf>
    <xf numFmtId="3" fontId="0" fillId="0" borderId="25" xfId="2" applyNumberFormat="1" applyFont="1" applyFill="1" applyBorder="1" applyAlignment="1">
      <alignment horizontal="center" vertical="center" wrapText="1"/>
    </xf>
    <xf numFmtId="3" fontId="0" fillId="0" borderId="35" xfId="2" applyNumberFormat="1" applyFont="1" applyFill="1" applyBorder="1" applyAlignment="1">
      <alignment horizontal="center" vertical="center" wrapText="1"/>
    </xf>
    <xf numFmtId="3" fontId="0" fillId="0" borderId="26" xfId="2" applyNumberFormat="1" applyFont="1" applyFill="1" applyBorder="1" applyAlignment="1">
      <alignment horizontal="center" vertical="center" wrapText="1"/>
    </xf>
    <xf numFmtId="10" fontId="0" fillId="0" borderId="10" xfId="1"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164" fontId="0" fillId="3" borderId="16" xfId="1" applyNumberFormat="1" applyFont="1" applyFill="1" applyBorder="1" applyAlignment="1">
      <alignment horizontal="justify" vertical="center" wrapText="1"/>
    </xf>
    <xf numFmtId="164" fontId="0" fillId="3" borderId="9" xfId="1" applyNumberFormat="1" applyFont="1" applyFill="1" applyBorder="1" applyAlignment="1">
      <alignment horizontal="justify" vertical="center" wrapText="1"/>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10" fontId="0" fillId="0" borderId="16" xfId="1" applyNumberFormat="1" applyFont="1" applyFill="1" applyBorder="1" applyAlignment="1">
      <alignment horizontal="center" vertical="center" wrapText="1"/>
    </xf>
    <xf numFmtId="10" fontId="0" fillId="0" borderId="9" xfId="1" applyNumberFormat="1" applyFont="1" applyFill="1" applyBorder="1" applyAlignment="1">
      <alignment horizontal="center" vertical="center" wrapText="1"/>
    </xf>
    <xf numFmtId="167" fontId="7" fillId="0" borderId="7" xfId="1" applyNumberFormat="1" applyFont="1" applyFill="1" applyBorder="1" applyAlignment="1">
      <alignment horizontal="center" vertical="center" wrapText="1"/>
    </xf>
    <xf numFmtId="167" fontId="7" fillId="0" borderId="9" xfId="1" applyNumberFormat="1" applyFont="1" applyFill="1" applyBorder="1" applyAlignment="1">
      <alignment horizontal="center" vertical="center" wrapText="1"/>
    </xf>
    <xf numFmtId="2" fontId="0" fillId="0" borderId="10" xfId="1" applyNumberFormat="1" applyFont="1" applyFill="1" applyBorder="1" applyAlignment="1">
      <alignment horizontal="center" vertical="center" wrapText="1"/>
    </xf>
    <xf numFmtId="1" fontId="0" fillId="0" borderId="16" xfId="1" applyNumberFormat="1" applyFont="1" applyFill="1" applyBorder="1" applyAlignment="1">
      <alignment horizontal="center" vertical="center" wrapText="1"/>
    </xf>
    <xf numFmtId="1" fontId="0" fillId="0" borderId="9" xfId="1" applyNumberFormat="1" applyFont="1" applyFill="1" applyBorder="1" applyAlignment="1">
      <alignment horizontal="center" vertical="center" wrapText="1"/>
    </xf>
    <xf numFmtId="1" fontId="7" fillId="0" borderId="7" xfId="1" applyNumberFormat="1" applyFont="1" applyFill="1" applyBorder="1" applyAlignment="1">
      <alignment horizontal="center" vertical="center" wrapText="1"/>
    </xf>
    <xf numFmtId="1" fontId="7" fillId="0" borderId="9" xfId="1" applyNumberFormat="1" applyFont="1" applyFill="1" applyBorder="1" applyAlignment="1">
      <alignment horizontal="center" vertical="center" wrapText="1"/>
    </xf>
    <xf numFmtId="168" fontId="7" fillId="0" borderId="7" xfId="1" applyNumberFormat="1" applyFont="1" applyFill="1" applyBorder="1" applyAlignment="1">
      <alignment horizontal="center" vertical="center" wrapText="1"/>
    </xf>
    <xf numFmtId="168" fontId="7" fillId="0" borderId="9" xfId="1" applyNumberFormat="1" applyFont="1" applyFill="1" applyBorder="1" applyAlignment="1">
      <alignment horizontal="center" vertical="center" wrapText="1"/>
    </xf>
    <xf numFmtId="164" fontId="0" fillId="3" borderId="7" xfId="1" applyNumberFormat="1" applyFont="1" applyFill="1" applyBorder="1" applyAlignment="1">
      <alignment horizontal="justify" vertical="center" wrapText="1"/>
    </xf>
    <xf numFmtId="10" fontId="12" fillId="0" borderId="10" xfId="1" applyNumberFormat="1" applyFont="1" applyFill="1" applyBorder="1" applyAlignment="1">
      <alignment horizontal="center" vertical="center" wrapText="1"/>
    </xf>
    <xf numFmtId="10" fontId="12" fillId="0" borderId="16" xfId="1" applyNumberFormat="1" applyFont="1" applyFill="1" applyBorder="1" applyAlignment="1">
      <alignment horizontal="center" vertical="center" wrapText="1"/>
    </xf>
    <xf numFmtId="10" fontId="12" fillId="0" borderId="9" xfId="1"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10" fontId="12" fillId="0" borderId="7" xfId="1" applyNumberFormat="1" applyFont="1" applyFill="1" applyBorder="1" applyAlignment="1">
      <alignment horizontal="center" vertical="center" wrapText="1"/>
    </xf>
    <xf numFmtId="10" fontId="12" fillId="0" borderId="11" xfId="1" applyNumberFormat="1" applyFont="1" applyFill="1" applyBorder="1" applyAlignment="1">
      <alignment horizontal="center" vertical="center" wrapText="1"/>
    </xf>
    <xf numFmtId="3" fontId="0" fillId="0" borderId="23" xfId="2" applyNumberFormat="1" applyFont="1" applyFill="1" applyBorder="1" applyAlignment="1" applyProtection="1">
      <alignment horizontal="center" vertical="center" wrapText="1"/>
    </xf>
    <xf numFmtId="3" fontId="0" fillId="0" borderId="27" xfId="2" applyNumberFormat="1" applyFont="1" applyFill="1" applyBorder="1" applyAlignment="1" applyProtection="1">
      <alignment horizontal="center" vertical="center"/>
    </xf>
    <xf numFmtId="164" fontId="12" fillId="3" borderId="16" xfId="1" applyNumberFormat="1" applyFont="1" applyFill="1" applyBorder="1" applyAlignment="1">
      <alignment horizontal="justify" vertical="center" wrapText="1"/>
    </xf>
    <xf numFmtId="164" fontId="12" fillId="3" borderId="9" xfId="1" applyNumberFormat="1" applyFont="1" applyFill="1" applyBorder="1" applyAlignment="1">
      <alignment horizontal="justify" vertical="center" wrapText="1"/>
    </xf>
    <xf numFmtId="3" fontId="12" fillId="0" borderId="33" xfId="2" applyNumberFormat="1" applyFont="1" applyFill="1" applyBorder="1" applyAlignment="1">
      <alignment horizontal="center" vertical="center" wrapText="1"/>
    </xf>
    <xf numFmtId="3" fontId="12" fillId="0" borderId="27" xfId="2" applyNumberFormat="1" applyFont="1" applyFill="1" applyBorder="1" applyAlignment="1">
      <alignment horizontal="center" vertical="center" wrapText="1"/>
    </xf>
    <xf numFmtId="3" fontId="12" fillId="0" borderId="36" xfId="2" applyNumberFormat="1" applyFont="1" applyFill="1" applyBorder="1" applyAlignment="1">
      <alignment horizontal="center" vertical="center" wrapText="1"/>
    </xf>
    <xf numFmtId="3" fontId="12" fillId="0" borderId="25" xfId="2" applyNumberFormat="1" applyFont="1" applyFill="1" applyBorder="1" applyAlignment="1">
      <alignment horizontal="center" vertical="center" wrapText="1"/>
    </xf>
    <xf numFmtId="10" fontId="0" fillId="0" borderId="6" xfId="1" applyNumberFormat="1" applyFont="1" applyFill="1" applyBorder="1" applyAlignment="1">
      <alignment horizontal="center" vertical="center" wrapText="1"/>
    </xf>
    <xf numFmtId="166" fontId="7" fillId="0" borderId="7" xfId="1" applyNumberFormat="1" applyFont="1" applyFill="1" applyBorder="1" applyAlignment="1">
      <alignment horizontal="center" vertical="center" wrapText="1"/>
    </xf>
    <xf numFmtId="166" fontId="7" fillId="0" borderId="9" xfId="1"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10" fillId="10" borderId="0"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3" fontId="0" fillId="0" borderId="23" xfId="2" applyNumberFormat="1" applyFont="1" applyFill="1" applyBorder="1" applyAlignment="1">
      <alignment horizontal="center" vertical="center" wrapText="1"/>
    </xf>
    <xf numFmtId="0" fontId="0" fillId="0" borderId="6" xfId="0" applyFill="1" applyBorder="1" applyAlignment="1">
      <alignment horizontal="center" vertical="center" wrapText="1"/>
    </xf>
    <xf numFmtId="3" fontId="0" fillId="0" borderId="21" xfId="2" applyNumberFormat="1" applyFont="1" applyFill="1" applyBorder="1" applyAlignment="1">
      <alignment horizontal="center" vertical="center" wrapText="1"/>
    </xf>
    <xf numFmtId="3" fontId="0" fillId="0" borderId="22" xfId="2" applyNumberFormat="1" applyFont="1" applyFill="1" applyBorder="1" applyAlignment="1">
      <alignment horizontal="center" vertical="center" wrapText="1"/>
    </xf>
    <xf numFmtId="3" fontId="0" fillId="0" borderId="37" xfId="2" applyNumberFormat="1" applyFont="1" applyFill="1" applyBorder="1" applyAlignment="1">
      <alignment horizontal="center" vertical="center" wrapText="1"/>
    </xf>
    <xf numFmtId="3" fontId="0" fillId="0" borderId="9" xfId="2" applyNumberFormat="1" applyFont="1" applyFill="1" applyBorder="1" applyAlignment="1">
      <alignment horizontal="center" vertical="center" wrapText="1"/>
    </xf>
    <xf numFmtId="3" fontId="0" fillId="0" borderId="30" xfId="2" applyNumberFormat="1" applyFont="1" applyFill="1" applyBorder="1" applyAlignment="1">
      <alignment horizontal="center" vertical="center" wrapText="1"/>
    </xf>
    <xf numFmtId="3" fontId="0" fillId="0" borderId="31" xfId="2" applyNumberFormat="1" applyFont="1" applyFill="1" applyBorder="1" applyAlignment="1">
      <alignment horizontal="center" vertical="center" wrapText="1"/>
    </xf>
    <xf numFmtId="3" fontId="0" fillId="0" borderId="38" xfId="2" applyNumberFormat="1" applyFont="1" applyFill="1" applyBorder="1" applyAlignment="1">
      <alignment horizontal="center" vertical="center" wrapText="1"/>
    </xf>
    <xf numFmtId="3" fontId="0" fillId="0" borderId="39" xfId="2" applyNumberFormat="1"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9" xfId="0" applyFont="1" applyBorder="1" applyAlignment="1">
      <alignment horizontal="center" vertical="center" wrapText="1"/>
    </xf>
    <xf numFmtId="10" fontId="0" fillId="9" borderId="10" xfId="1" applyNumberFormat="1" applyFont="1" applyFill="1" applyBorder="1" applyAlignment="1">
      <alignment horizontal="center" vertical="center" wrapText="1"/>
    </xf>
    <xf numFmtId="10" fontId="0" fillId="9" borderId="8" xfId="1" applyNumberFormat="1" applyFont="1" applyFill="1" applyBorder="1" applyAlignment="1">
      <alignment horizontal="center" vertical="center" wrapText="1"/>
    </xf>
    <xf numFmtId="164" fontId="0" fillId="3" borderId="7" xfId="1" applyNumberFormat="1" applyFont="1" applyFill="1" applyBorder="1" applyAlignment="1">
      <alignment horizontal="center" vertical="center" wrapText="1"/>
    </xf>
    <xf numFmtId="164" fontId="0" fillId="3" borderId="9" xfId="1" applyNumberFormat="1"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10" fontId="0" fillId="9" borderId="6" xfId="1" applyNumberFormat="1"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0" borderId="7" xfId="1" applyNumberFormat="1" applyFont="1" applyFill="1" applyBorder="1" applyAlignment="1">
      <alignment horizontal="center" vertical="center" wrapText="1"/>
    </xf>
    <xf numFmtId="0" fontId="7" fillId="0" borderId="9" xfId="1" applyNumberFormat="1" applyFont="1" applyFill="1" applyBorder="1" applyAlignment="1">
      <alignment horizontal="center" vertical="center" wrapText="1"/>
    </xf>
    <xf numFmtId="2" fontId="7" fillId="0" borderId="7" xfId="1" applyNumberFormat="1" applyFont="1" applyFill="1" applyBorder="1" applyAlignment="1">
      <alignment horizontal="center" vertical="center" wrapText="1"/>
    </xf>
    <xf numFmtId="2" fontId="7" fillId="0" borderId="9" xfId="1" applyNumberFormat="1" applyFont="1" applyFill="1" applyBorder="1" applyAlignment="1">
      <alignment horizontal="center" vertical="center" wrapText="1"/>
    </xf>
    <xf numFmtId="165" fontId="7" fillId="0" borderId="7" xfId="1" applyNumberFormat="1" applyFont="1" applyFill="1" applyBorder="1" applyAlignment="1">
      <alignment horizontal="center" vertical="center" wrapText="1"/>
    </xf>
    <xf numFmtId="165" fontId="7" fillId="0" borderId="9" xfId="1" applyNumberFormat="1" applyFont="1" applyFill="1" applyBorder="1" applyAlignment="1">
      <alignment horizontal="center" vertical="center" wrapText="1"/>
    </xf>
    <xf numFmtId="3" fontId="0" fillId="0" borderId="32" xfId="2" applyNumberFormat="1" applyFont="1" applyFill="1" applyBorder="1" applyAlignment="1">
      <alignment horizontal="center" vertical="center" wrapText="1"/>
    </xf>
    <xf numFmtId="3" fontId="0" fillId="0" borderId="34" xfId="2" applyNumberFormat="1" applyFont="1" applyFill="1" applyBorder="1" applyAlignment="1">
      <alignment horizontal="center" vertical="center"/>
    </xf>
    <xf numFmtId="167" fontId="13" fillId="0" borderId="7" xfId="1" applyNumberFormat="1" applyFont="1" applyFill="1" applyBorder="1" applyAlignment="1">
      <alignment horizontal="center" vertical="center" wrapText="1"/>
    </xf>
    <xf numFmtId="167" fontId="13" fillId="0" borderId="9" xfId="1" applyNumberFormat="1" applyFont="1" applyFill="1" applyBorder="1" applyAlignment="1">
      <alignment horizontal="center" vertical="center" wrapText="1"/>
    </xf>
    <xf numFmtId="2" fontId="13" fillId="0" borderId="7" xfId="1" applyNumberFormat="1" applyFont="1" applyFill="1" applyBorder="1" applyAlignment="1">
      <alignment horizontal="center" vertical="center" wrapText="1"/>
    </xf>
    <xf numFmtId="2" fontId="13" fillId="0" borderId="9" xfId="1" applyNumberFormat="1" applyFont="1" applyFill="1" applyBorder="1" applyAlignment="1">
      <alignment horizontal="center" vertical="center" wrapText="1"/>
    </xf>
    <xf numFmtId="0" fontId="8" fillId="0" borderId="15" xfId="2" applyBorder="1" applyAlignment="1">
      <alignment horizontal="center"/>
    </xf>
    <xf numFmtId="0" fontId="6" fillId="0" borderId="0" xfId="2" applyFont="1" applyAlignment="1">
      <alignment horizontal="center"/>
    </xf>
    <xf numFmtId="0" fontId="9" fillId="4" borderId="15" xfId="2"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xf>
    <xf numFmtId="0" fontId="0" fillId="8" borderId="0" xfId="0" applyFill="1" applyAlignment="1">
      <alignment horizontal="center" vertical="center"/>
    </xf>
  </cellXfs>
  <cellStyles count="4">
    <cellStyle name="Normal" xfId="0" builtinId="0"/>
    <cellStyle name="Normal 2" xfId="2"/>
    <cellStyle name="Porcentaje" xfId="1" builtinId="5"/>
    <cellStyle name="Porcentaje 2" xfId="3"/>
  </cellStyles>
  <dxfs count="12">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alignment horizontal="justify" vertical="center" textRotation="0" wrapText="1" indent="0" justifyLastLine="0" shrinkToFit="0" readingOrder="0"/>
    </dxf>
    <dxf>
      <alignment horizontal="justify" textRotation="0" wrapText="1" indent="0" justifyLastLine="0" shrinkToFit="0" readingOrder="0"/>
    </dxf>
    <dxf>
      <alignment horizontal="center" vertical="center" textRotation="0" wrapText="1" indent="0" justifyLastLine="0" shrinkToFit="0" readingOrder="0"/>
    </dxf>
    <dxf>
      <alignment horizontal="center" textRotation="0" indent="0" justifyLastLine="0" shrinkToFit="0" readingOrder="0"/>
    </dxf>
    <dxf>
      <font>
        <color rgb="FF9C0006"/>
      </font>
      <fill>
        <patternFill>
          <bgColor rgb="FFFFC7CE"/>
        </patternFill>
      </fill>
    </dxf>
    <dxf>
      <alignment horizontal="justify" vertical="center" textRotation="0" wrapText="1"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 name="Tabla3" displayName="Tabla3" ref="A3:B8" totalsRowShown="0" headerRowDxfId="11">
  <autoFilter ref="A3:B8"/>
  <tableColumns count="2">
    <tableColumn id="1" name="Orden" dataDxfId="10"/>
    <tableColumn id="2" name="Observaciones Generales" dataDxfId="9"/>
  </tableColumns>
  <tableStyleInfo name="TableStyleMedium7" showFirstColumn="0" showLastColumn="0" showRowStripes="1" showColumnStripes="0"/>
</table>
</file>

<file path=xl/tables/table2.xml><?xml version="1.0" encoding="utf-8"?>
<table xmlns="http://schemas.openxmlformats.org/spreadsheetml/2006/main" id="1" name="Tabla2" displayName="Tabla2" ref="A1:D36" totalsRowShown="0" headerRowDxfId="7">
  <autoFilter ref="A1:D36"/>
  <tableColumns count="4">
    <tableColumn id="1" name="Orden" dataDxfId="6"/>
    <tableColumn id="2" name="Variables" dataDxfId="5"/>
    <tableColumn id="3" name="Definición" dataDxfId="4"/>
    <tableColumn id="4" name="Observaciones del Estado"/>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34"/>
  <sheetViews>
    <sheetView zoomScaleNormal="100" workbookViewId="0">
      <selection activeCell="A9" sqref="A9:XFD1048576"/>
    </sheetView>
  </sheetViews>
  <sheetFormatPr baseColWidth="10" defaultColWidth="0" defaultRowHeight="15" zeroHeight="1" x14ac:dyDescent="0.25"/>
  <cols>
    <col min="1" max="1" width="11.42578125" customWidth="1"/>
    <col min="2" max="2" width="80.5703125" customWidth="1"/>
    <col min="3" max="16384" width="11.42578125" hidden="1"/>
  </cols>
  <sheetData>
    <row r="1" spans="1:2" ht="75" x14ac:dyDescent="0.25">
      <c r="A1" s="27" t="s">
        <v>114</v>
      </c>
      <c r="B1" s="26" t="s">
        <v>115</v>
      </c>
    </row>
    <row r="2" spans="1:2" x14ac:dyDescent="0.25"/>
    <row r="3" spans="1:2" x14ac:dyDescent="0.25">
      <c r="A3" s="19" t="s">
        <v>65</v>
      </c>
      <c r="B3" s="19" t="s">
        <v>116</v>
      </c>
    </row>
    <row r="4" spans="1:2" ht="75" x14ac:dyDescent="0.25">
      <c r="A4" s="25">
        <v>1</v>
      </c>
      <c r="B4" s="20" t="s">
        <v>117</v>
      </c>
    </row>
    <row r="5" spans="1:2" ht="45" x14ac:dyDescent="0.25">
      <c r="A5" s="25">
        <v>2</v>
      </c>
      <c r="B5" s="20" t="s">
        <v>118</v>
      </c>
    </row>
    <row r="6" spans="1:2" ht="120" x14ac:dyDescent="0.25">
      <c r="A6" s="25">
        <v>3</v>
      </c>
      <c r="B6" s="20" t="s">
        <v>119</v>
      </c>
    </row>
    <row r="7" spans="1:2" ht="75" x14ac:dyDescent="0.25">
      <c r="A7" s="25">
        <v>4</v>
      </c>
      <c r="B7" s="20" t="s">
        <v>120</v>
      </c>
    </row>
    <row r="8" spans="1:2" ht="45" x14ac:dyDescent="0.25">
      <c r="A8" s="25">
        <v>5</v>
      </c>
      <c r="B8" s="20" t="s">
        <v>121</v>
      </c>
    </row>
    <row r="9" spans="1:2" hidden="1" x14ac:dyDescent="0.25">
      <c r="A9" s="25"/>
      <c r="B9" s="20"/>
    </row>
    <row r="10" spans="1:2" hidden="1" x14ac:dyDescent="0.25">
      <c r="A10" s="25"/>
      <c r="B10" s="20"/>
    </row>
    <row r="11" spans="1:2" hidden="1" x14ac:dyDescent="0.25">
      <c r="A11" s="25"/>
      <c r="B11" s="20"/>
    </row>
    <row r="12" spans="1:2" hidden="1" x14ac:dyDescent="0.25">
      <c r="A12" s="25"/>
      <c r="B12" s="20"/>
    </row>
    <row r="13" spans="1:2" hidden="1" x14ac:dyDescent="0.25">
      <c r="A13" s="25"/>
      <c r="B13" s="20"/>
    </row>
    <row r="14" spans="1:2" hidden="1" x14ac:dyDescent="0.25">
      <c r="A14" s="25"/>
      <c r="B14" s="20"/>
    </row>
    <row r="15" spans="1:2" hidden="1" x14ac:dyDescent="0.25">
      <c r="A15" s="25"/>
      <c r="B15" s="20"/>
    </row>
    <row r="16" spans="1:2" hidden="1" x14ac:dyDescent="0.25">
      <c r="A16" s="25"/>
      <c r="B16" s="20"/>
    </row>
    <row r="17" spans="1:2" hidden="1" x14ac:dyDescent="0.25">
      <c r="A17" s="25"/>
      <c r="B17" s="20"/>
    </row>
    <row r="18" spans="1:2" hidden="1" x14ac:dyDescent="0.25">
      <c r="A18" s="25"/>
      <c r="B18" s="20"/>
    </row>
    <row r="19" spans="1:2" hidden="1" x14ac:dyDescent="0.25">
      <c r="A19" s="25"/>
      <c r="B19" s="20"/>
    </row>
    <row r="20" spans="1:2" hidden="1" x14ac:dyDescent="0.25">
      <c r="A20" s="25"/>
      <c r="B20" s="20"/>
    </row>
    <row r="21" spans="1:2" hidden="1" x14ac:dyDescent="0.25">
      <c r="A21" s="25"/>
      <c r="B21" s="20"/>
    </row>
    <row r="22" spans="1:2" hidden="1" x14ac:dyDescent="0.25">
      <c r="A22" s="25"/>
      <c r="B22" s="20"/>
    </row>
    <row r="23" spans="1:2" hidden="1" x14ac:dyDescent="0.25">
      <c r="A23" s="25"/>
      <c r="B23" s="20"/>
    </row>
    <row r="24" spans="1:2" hidden="1" x14ac:dyDescent="0.25">
      <c r="A24" s="25"/>
      <c r="B24" s="20"/>
    </row>
    <row r="25" spans="1:2" hidden="1" x14ac:dyDescent="0.25">
      <c r="A25" s="25"/>
      <c r="B25" s="20"/>
    </row>
    <row r="26" spans="1:2" hidden="1" x14ac:dyDescent="0.25">
      <c r="A26" s="25"/>
      <c r="B26" s="20"/>
    </row>
    <row r="27" spans="1:2" hidden="1" x14ac:dyDescent="0.25">
      <c r="A27" s="25"/>
      <c r="B27" s="20"/>
    </row>
    <row r="28" spans="1:2" hidden="1" x14ac:dyDescent="0.25">
      <c r="A28" s="25"/>
      <c r="B28" s="20"/>
    </row>
    <row r="29" spans="1:2" hidden="1" x14ac:dyDescent="0.25">
      <c r="A29" s="25"/>
      <c r="B29" s="20"/>
    </row>
    <row r="30" spans="1:2" hidden="1" x14ac:dyDescent="0.25">
      <c r="A30" s="25"/>
      <c r="B30" s="20"/>
    </row>
    <row r="31" spans="1:2" hidden="1" x14ac:dyDescent="0.25">
      <c r="A31" s="25"/>
      <c r="B31" s="20"/>
    </row>
    <row r="32" spans="1:2" hidden="1" x14ac:dyDescent="0.25">
      <c r="A32" s="25"/>
      <c r="B32" s="20"/>
    </row>
    <row r="33" spans="1:2" hidden="1" x14ac:dyDescent="0.25">
      <c r="A33" s="25"/>
      <c r="B33" s="20"/>
    </row>
    <row r="34" spans="1:2" hidden="1" x14ac:dyDescent="0.25">
      <c r="A34" s="25"/>
      <c r="B34" s="20"/>
    </row>
  </sheetData>
  <sheetProtection password="C430" sheet="1" objects="1" scenarios="1"/>
  <pageMargins left="0.7" right="0.7" top="0.75" bottom="0.75" header="0.3" footer="0.3"/>
  <pageSetup scale="98"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36"/>
  <sheetViews>
    <sheetView topLeftCell="A30" workbookViewId="0">
      <selection activeCell="A37" sqref="A37:XFD1048576"/>
    </sheetView>
  </sheetViews>
  <sheetFormatPr baseColWidth="10" defaultColWidth="0" defaultRowHeight="15" zeroHeight="1" x14ac:dyDescent="0.25"/>
  <cols>
    <col min="1" max="1" width="7.7109375" style="18" customWidth="1"/>
    <col min="2" max="2" width="42.7109375" style="24" customWidth="1"/>
    <col min="3" max="3" width="61.28515625" style="6" customWidth="1"/>
    <col min="4" max="4" width="41.28515625" customWidth="1"/>
    <col min="5" max="16384" width="11.42578125" hidden="1"/>
  </cols>
  <sheetData>
    <row r="1" spans="1:4" s="19" customFormat="1" x14ac:dyDescent="0.25">
      <c r="A1" s="18" t="s">
        <v>65</v>
      </c>
      <c r="B1" s="1" t="s">
        <v>3</v>
      </c>
      <c r="C1" s="18" t="s">
        <v>66</v>
      </c>
      <c r="D1" s="19" t="s">
        <v>6</v>
      </c>
    </row>
    <row r="2" spans="1:4" ht="45" x14ac:dyDescent="0.25">
      <c r="A2" s="18">
        <v>1</v>
      </c>
      <c r="B2" s="20" t="s">
        <v>67</v>
      </c>
      <c r="C2" s="20" t="s">
        <v>68</v>
      </c>
    </row>
    <row r="3" spans="1:4" ht="60" x14ac:dyDescent="0.25">
      <c r="A3" s="18">
        <v>2</v>
      </c>
      <c r="B3" s="20" t="s">
        <v>69</v>
      </c>
      <c r="C3" s="20" t="s">
        <v>70</v>
      </c>
    </row>
    <row r="4" spans="1:4" ht="60" x14ac:dyDescent="0.25">
      <c r="A4" s="18">
        <v>3</v>
      </c>
      <c r="B4" s="21" t="s">
        <v>12</v>
      </c>
      <c r="C4" s="20" t="s">
        <v>71</v>
      </c>
    </row>
    <row r="5" spans="1:4" ht="30" x14ac:dyDescent="0.25">
      <c r="A5" s="18">
        <v>4</v>
      </c>
      <c r="B5" s="21" t="s">
        <v>13</v>
      </c>
      <c r="C5" s="20" t="s">
        <v>72</v>
      </c>
    </row>
    <row r="6" spans="1:4" ht="30" x14ac:dyDescent="0.25">
      <c r="A6" s="18">
        <v>5</v>
      </c>
      <c r="B6" s="22" t="s">
        <v>73</v>
      </c>
      <c r="C6" s="20" t="s">
        <v>74</v>
      </c>
    </row>
    <row r="7" spans="1:4" ht="30" x14ac:dyDescent="0.25">
      <c r="A7" s="18">
        <v>6</v>
      </c>
      <c r="B7" s="22" t="s">
        <v>75</v>
      </c>
      <c r="C7" s="20" t="s">
        <v>76</v>
      </c>
    </row>
    <row r="8" spans="1:4" ht="30" x14ac:dyDescent="0.25">
      <c r="A8" s="18">
        <v>7</v>
      </c>
      <c r="B8" s="22" t="s">
        <v>77</v>
      </c>
      <c r="C8" s="20" t="s">
        <v>78</v>
      </c>
    </row>
    <row r="9" spans="1:4" ht="45" x14ac:dyDescent="0.25">
      <c r="A9" s="18">
        <v>8</v>
      </c>
      <c r="B9" s="20" t="s">
        <v>79</v>
      </c>
      <c r="C9" s="20" t="s">
        <v>80</v>
      </c>
    </row>
    <row r="10" spans="1:4" ht="60" x14ac:dyDescent="0.25">
      <c r="A10" s="18">
        <v>9</v>
      </c>
      <c r="B10" s="21" t="s">
        <v>17</v>
      </c>
      <c r="C10" s="20" t="s">
        <v>81</v>
      </c>
    </row>
    <row r="11" spans="1:4" ht="60" x14ac:dyDescent="0.25">
      <c r="A11" s="18">
        <v>10</v>
      </c>
      <c r="B11" s="21" t="s">
        <v>18</v>
      </c>
      <c r="C11" s="20" t="s">
        <v>82</v>
      </c>
    </row>
    <row r="12" spans="1:4" ht="30" x14ac:dyDescent="0.25">
      <c r="A12" s="18">
        <v>11</v>
      </c>
      <c r="B12" s="21" t="s">
        <v>83</v>
      </c>
      <c r="C12" s="20" t="s">
        <v>84</v>
      </c>
    </row>
    <row r="13" spans="1:4" ht="30" x14ac:dyDescent="0.25">
      <c r="A13" s="18">
        <v>12</v>
      </c>
      <c r="B13" s="21" t="s">
        <v>85</v>
      </c>
      <c r="C13" s="20" t="s">
        <v>86</v>
      </c>
    </row>
    <row r="14" spans="1:4" ht="45" x14ac:dyDescent="0.25">
      <c r="A14" s="18">
        <v>13</v>
      </c>
      <c r="B14" s="21" t="s">
        <v>87</v>
      </c>
      <c r="C14" s="20" t="s">
        <v>88</v>
      </c>
    </row>
    <row r="15" spans="1:4" ht="45" x14ac:dyDescent="0.25">
      <c r="A15" s="18">
        <v>14</v>
      </c>
      <c r="B15" s="20" t="s">
        <v>89</v>
      </c>
      <c r="C15" s="20" t="s">
        <v>90</v>
      </c>
    </row>
    <row r="16" spans="1:4" ht="45" x14ac:dyDescent="0.25">
      <c r="A16" s="18">
        <v>15</v>
      </c>
      <c r="B16" s="21" t="s">
        <v>91</v>
      </c>
      <c r="C16" s="20" t="s">
        <v>92</v>
      </c>
    </row>
    <row r="17" spans="1:3" ht="45" x14ac:dyDescent="0.25">
      <c r="A17" s="18">
        <v>16</v>
      </c>
      <c r="B17" s="20" t="s">
        <v>93</v>
      </c>
      <c r="C17" s="20" t="s">
        <v>94</v>
      </c>
    </row>
    <row r="18" spans="1:3" ht="30" x14ac:dyDescent="0.25">
      <c r="A18" s="18">
        <v>17</v>
      </c>
      <c r="B18" s="20" t="s">
        <v>22</v>
      </c>
      <c r="C18" s="20" t="s">
        <v>95</v>
      </c>
    </row>
    <row r="19" spans="1:3" ht="30" x14ac:dyDescent="0.25">
      <c r="A19" s="18">
        <v>18</v>
      </c>
      <c r="B19" s="20" t="s">
        <v>23</v>
      </c>
      <c r="C19" s="20" t="s">
        <v>96</v>
      </c>
    </row>
    <row r="20" spans="1:3" ht="30" x14ac:dyDescent="0.25">
      <c r="A20" s="18">
        <v>19</v>
      </c>
      <c r="B20" s="20" t="s">
        <v>26</v>
      </c>
      <c r="C20" s="20" t="s">
        <v>97</v>
      </c>
    </row>
    <row r="21" spans="1:3" ht="30" x14ac:dyDescent="0.25">
      <c r="A21" s="18">
        <v>20</v>
      </c>
      <c r="B21" s="20" t="s">
        <v>29</v>
      </c>
      <c r="C21" s="20" t="s">
        <v>98</v>
      </c>
    </row>
    <row r="22" spans="1:3" ht="30" x14ac:dyDescent="0.25">
      <c r="A22" s="18">
        <v>21</v>
      </c>
      <c r="B22" s="20" t="s">
        <v>30</v>
      </c>
      <c r="C22" s="20" t="s">
        <v>99</v>
      </c>
    </row>
    <row r="23" spans="1:3" ht="30" x14ac:dyDescent="0.25">
      <c r="A23" s="18">
        <v>22</v>
      </c>
      <c r="B23" s="20" t="s">
        <v>34</v>
      </c>
      <c r="C23" s="20" t="s">
        <v>100</v>
      </c>
    </row>
    <row r="24" spans="1:3" ht="30" x14ac:dyDescent="0.25">
      <c r="A24" s="18">
        <v>23</v>
      </c>
      <c r="B24" s="20" t="s">
        <v>33</v>
      </c>
      <c r="C24" s="20" t="s">
        <v>101</v>
      </c>
    </row>
    <row r="25" spans="1:3" ht="30" x14ac:dyDescent="0.25">
      <c r="A25" s="18">
        <v>24</v>
      </c>
      <c r="B25" s="20" t="s">
        <v>37</v>
      </c>
      <c r="C25" s="20" t="s">
        <v>102</v>
      </c>
    </row>
    <row r="26" spans="1:3" ht="30" x14ac:dyDescent="0.25">
      <c r="A26" s="18">
        <v>25</v>
      </c>
      <c r="B26" s="20" t="s">
        <v>38</v>
      </c>
      <c r="C26" s="20" t="s">
        <v>103</v>
      </c>
    </row>
    <row r="27" spans="1:3" ht="30" x14ac:dyDescent="0.25">
      <c r="A27" s="18">
        <v>26</v>
      </c>
      <c r="B27" s="20" t="s">
        <v>41</v>
      </c>
      <c r="C27" s="20" t="s">
        <v>104</v>
      </c>
    </row>
    <row r="28" spans="1:3" ht="30" x14ac:dyDescent="0.25">
      <c r="A28" s="18">
        <v>27</v>
      </c>
      <c r="B28" s="20" t="s">
        <v>42</v>
      </c>
      <c r="C28" s="20" t="s">
        <v>105</v>
      </c>
    </row>
    <row r="29" spans="1:3" ht="30" x14ac:dyDescent="0.25">
      <c r="A29" s="18">
        <v>28</v>
      </c>
      <c r="B29" s="20" t="s">
        <v>45</v>
      </c>
      <c r="C29" s="20" t="s">
        <v>106</v>
      </c>
    </row>
    <row r="30" spans="1:3" ht="30" x14ac:dyDescent="0.25">
      <c r="A30" s="18">
        <v>29</v>
      </c>
      <c r="B30" s="20" t="s">
        <v>46</v>
      </c>
      <c r="C30" s="20" t="s">
        <v>107</v>
      </c>
    </row>
    <row r="31" spans="1:3" ht="30" x14ac:dyDescent="0.25">
      <c r="A31" s="18">
        <v>30</v>
      </c>
      <c r="B31" s="20" t="s">
        <v>49</v>
      </c>
      <c r="C31" s="20" t="s">
        <v>108</v>
      </c>
    </row>
    <row r="32" spans="1:3" ht="30" x14ac:dyDescent="0.25">
      <c r="A32" s="18">
        <v>31</v>
      </c>
      <c r="B32" s="20" t="s">
        <v>52</v>
      </c>
      <c r="C32" s="20" t="s">
        <v>109</v>
      </c>
    </row>
    <row r="33" spans="1:3" ht="30" x14ac:dyDescent="0.25">
      <c r="A33" s="18">
        <v>32</v>
      </c>
      <c r="B33" s="20" t="s">
        <v>53</v>
      </c>
      <c r="C33" s="20" t="s">
        <v>110</v>
      </c>
    </row>
    <row r="34" spans="1:3" ht="75" x14ac:dyDescent="0.25">
      <c r="A34" s="18">
        <v>33</v>
      </c>
      <c r="B34" s="20" t="s">
        <v>56</v>
      </c>
      <c r="C34" s="23" t="s">
        <v>111</v>
      </c>
    </row>
    <row r="35" spans="1:3" ht="76.150000000000006" customHeight="1" x14ac:dyDescent="0.25">
      <c r="A35" s="18">
        <v>34</v>
      </c>
      <c r="B35" s="20" t="s">
        <v>57</v>
      </c>
      <c r="C35" s="23" t="s">
        <v>112</v>
      </c>
    </row>
    <row r="36" spans="1:3" ht="30" x14ac:dyDescent="0.25">
      <c r="A36" s="18">
        <v>35</v>
      </c>
      <c r="B36" s="20" t="s">
        <v>60</v>
      </c>
      <c r="C36" s="20" t="s">
        <v>113</v>
      </c>
    </row>
  </sheetData>
  <sheetProtection password="C430" sheet="1" objects="1" scenarios="1"/>
  <conditionalFormatting sqref="B2:B36">
    <cfRule type="duplicateValues" dxfId="8" priority="1"/>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Y43"/>
  <sheetViews>
    <sheetView tabSelected="1" view="pageBreakPreview" zoomScale="60" zoomScaleNormal="100" workbookViewId="0">
      <pane xSplit="3" topLeftCell="Q1" activePane="topRight" state="frozen"/>
      <selection pane="topRight" activeCell="L6" sqref="L6:L7"/>
    </sheetView>
  </sheetViews>
  <sheetFormatPr baseColWidth="10" defaultColWidth="11.5703125" defaultRowHeight="15" x14ac:dyDescent="0.25"/>
  <cols>
    <col min="1" max="1" width="11.5703125" style="3" customWidth="1"/>
    <col min="2" max="2" width="27.7109375" style="3" customWidth="1"/>
    <col min="3" max="4" width="44.42578125" style="3" customWidth="1"/>
    <col min="5" max="5" width="15.85546875" style="17" customWidth="1"/>
    <col min="6" max="6" width="15.85546875" style="3" customWidth="1"/>
    <col min="7" max="7" width="15.85546875" style="17" customWidth="1"/>
    <col min="8" max="17" width="15.85546875" style="3" customWidth="1"/>
    <col min="18" max="18" width="25.28515625" style="3" customWidth="1"/>
    <col min="19" max="19" width="15.85546875" style="3" customWidth="1"/>
    <col min="20" max="20" width="22.5703125" style="3" customWidth="1"/>
    <col min="21" max="21" width="88.28515625" style="8" customWidth="1"/>
    <col min="22" max="23" width="61.28515625" style="8" customWidth="1"/>
    <col min="24" max="24" width="66.42578125" style="8" customWidth="1"/>
    <col min="25" max="25" width="73.28515625" style="3" customWidth="1"/>
    <col min="26" max="16384" width="11.5703125" style="3"/>
  </cols>
  <sheetData>
    <row r="1" spans="1:25" ht="20.25" customHeight="1" x14ac:dyDescent="0.25">
      <c r="A1" s="59" t="s">
        <v>155</v>
      </c>
      <c r="E1" s="28"/>
    </row>
    <row r="2" spans="1:25" s="77" customFormat="1" ht="26.25" customHeight="1" x14ac:dyDescent="0.35">
      <c r="A2" s="135" t="s">
        <v>0</v>
      </c>
      <c r="B2" s="135" t="s">
        <v>1</v>
      </c>
      <c r="C2" s="135" t="s">
        <v>2</v>
      </c>
      <c r="D2" s="135" t="s">
        <v>3</v>
      </c>
      <c r="E2" s="136" t="s">
        <v>4</v>
      </c>
      <c r="F2" s="136"/>
      <c r="G2" s="136"/>
      <c r="H2" s="137"/>
      <c r="I2" s="136" t="s">
        <v>198</v>
      </c>
      <c r="J2" s="136"/>
      <c r="K2" s="136"/>
      <c r="L2" s="137"/>
      <c r="M2" s="136" t="s">
        <v>209</v>
      </c>
      <c r="N2" s="136"/>
      <c r="O2" s="136"/>
      <c r="P2" s="137"/>
      <c r="Q2" s="136" t="s">
        <v>217</v>
      </c>
      <c r="R2" s="136"/>
      <c r="S2" s="136"/>
      <c r="T2" s="137"/>
      <c r="U2" s="135" t="s">
        <v>5</v>
      </c>
      <c r="V2" s="135" t="s">
        <v>63</v>
      </c>
      <c r="W2" s="135" t="s">
        <v>64</v>
      </c>
      <c r="X2" s="135" t="s">
        <v>6</v>
      </c>
    </row>
    <row r="3" spans="1:25" s="77" customFormat="1" ht="46.15" customHeight="1" thickBot="1" x14ac:dyDescent="0.4">
      <c r="A3" s="135"/>
      <c r="B3" s="135"/>
      <c r="C3" s="135"/>
      <c r="D3" s="135"/>
      <c r="E3" s="78" t="s">
        <v>7</v>
      </c>
      <c r="F3" s="79" t="s">
        <v>8</v>
      </c>
      <c r="G3" s="80" t="s">
        <v>61</v>
      </c>
      <c r="H3" s="81" t="s">
        <v>62</v>
      </c>
      <c r="I3" s="81" t="s">
        <v>7</v>
      </c>
      <c r="J3" s="79" t="s">
        <v>8</v>
      </c>
      <c r="K3" s="80" t="s">
        <v>61</v>
      </c>
      <c r="L3" s="81" t="s">
        <v>62</v>
      </c>
      <c r="M3" s="81" t="s">
        <v>7</v>
      </c>
      <c r="N3" s="79" t="s">
        <v>8</v>
      </c>
      <c r="O3" s="80" t="s">
        <v>61</v>
      </c>
      <c r="P3" s="81" t="s">
        <v>62</v>
      </c>
      <c r="Q3" s="81" t="s">
        <v>7</v>
      </c>
      <c r="R3" s="79" t="s">
        <v>8</v>
      </c>
      <c r="S3" s="80" t="s">
        <v>61</v>
      </c>
      <c r="T3" s="81" t="s">
        <v>62</v>
      </c>
      <c r="U3" s="135"/>
      <c r="V3" s="135"/>
      <c r="W3" s="135"/>
      <c r="X3" s="135"/>
    </row>
    <row r="4" spans="1:25" s="1" customFormat="1" ht="157.5" customHeight="1" thickBot="1" x14ac:dyDescent="0.3">
      <c r="A4" s="154" t="s">
        <v>210</v>
      </c>
      <c r="B4" s="134" t="s">
        <v>211</v>
      </c>
      <c r="C4" s="134" t="s">
        <v>212</v>
      </c>
      <c r="D4" s="71" t="s">
        <v>67</v>
      </c>
      <c r="E4" s="73"/>
      <c r="F4" s="156"/>
      <c r="G4" s="74"/>
      <c r="H4" s="156"/>
      <c r="I4" s="73"/>
      <c r="J4" s="156"/>
      <c r="K4" s="74"/>
      <c r="L4" s="156"/>
      <c r="M4" s="73"/>
      <c r="N4" s="156"/>
      <c r="O4" s="74"/>
      <c r="P4" s="156"/>
      <c r="Q4" s="75">
        <v>663238</v>
      </c>
      <c r="R4" s="157">
        <f>IFERROR(((Q4/Q5)-1)*100,"")</f>
        <v>-7.4487487737522233</v>
      </c>
      <c r="S4" s="75">
        <v>710832</v>
      </c>
      <c r="T4" s="159">
        <f>IFERROR(((S4/S5)-1)*100,"")</f>
        <v>-0.80726524768460761</v>
      </c>
      <c r="U4" s="72"/>
      <c r="V4" s="138" t="s">
        <v>239</v>
      </c>
      <c r="W4" s="142" t="s">
        <v>238</v>
      </c>
      <c r="X4" s="138" t="s">
        <v>237</v>
      </c>
    </row>
    <row r="5" spans="1:25" s="1" customFormat="1" ht="157.5" customHeight="1" thickBot="1" x14ac:dyDescent="0.3">
      <c r="A5" s="155"/>
      <c r="B5" s="104"/>
      <c r="C5" s="104"/>
      <c r="D5" s="69" t="s">
        <v>69</v>
      </c>
      <c r="E5" s="64"/>
      <c r="F5" s="151"/>
      <c r="G5" s="65"/>
      <c r="H5" s="151"/>
      <c r="I5" s="64"/>
      <c r="J5" s="151"/>
      <c r="K5" s="65"/>
      <c r="L5" s="151"/>
      <c r="M5" s="64"/>
      <c r="N5" s="151"/>
      <c r="O5" s="65"/>
      <c r="P5" s="151"/>
      <c r="Q5" s="75">
        <v>716617</v>
      </c>
      <c r="R5" s="158"/>
      <c r="S5" s="75">
        <v>716617</v>
      </c>
      <c r="T5" s="160"/>
      <c r="U5" s="72"/>
      <c r="V5" s="90"/>
      <c r="W5" s="143"/>
      <c r="X5" s="90"/>
    </row>
    <row r="6" spans="1:25" ht="157.15" customHeight="1" thickBot="1" x14ac:dyDescent="0.3">
      <c r="A6" s="98" t="s">
        <v>9</v>
      </c>
      <c r="B6" s="134" t="s">
        <v>10</v>
      </c>
      <c r="C6" s="134" t="s">
        <v>11</v>
      </c>
      <c r="D6" s="2" t="s">
        <v>12</v>
      </c>
      <c r="E6" s="10">
        <v>0</v>
      </c>
      <c r="F6" s="91" t="str">
        <f>IFERROR((E6/E7),"")</f>
        <v/>
      </c>
      <c r="G6" s="10">
        <v>0</v>
      </c>
      <c r="H6" s="131"/>
      <c r="I6" s="10">
        <v>3509</v>
      </c>
      <c r="J6" s="91">
        <f>IFERROR((I6/I7),"")</f>
        <v>0.83368971252078883</v>
      </c>
      <c r="K6" s="66"/>
      <c r="L6" s="105" t="str">
        <f>IFERROR((K6/K7),"")</f>
        <v/>
      </c>
      <c r="M6" s="66">
        <v>7935</v>
      </c>
      <c r="N6" s="91">
        <f>IFERROR((M6/M7),"")</f>
        <v>0.83315833683326335</v>
      </c>
      <c r="O6" s="66">
        <v>706</v>
      </c>
      <c r="P6" s="91">
        <f>IFERROR((O6/O7),"")</f>
        <v>0.67495219885277247</v>
      </c>
      <c r="Q6" s="75">
        <v>7014</v>
      </c>
      <c r="R6" s="107">
        <f>Q6/Q7*100</f>
        <v>83.341254752851711</v>
      </c>
      <c r="S6" s="75">
        <v>272</v>
      </c>
      <c r="T6" s="107">
        <f>S6/S7*100</f>
        <v>78.840579710144937</v>
      </c>
      <c r="U6" s="101"/>
      <c r="V6" s="93" t="s">
        <v>244</v>
      </c>
      <c r="W6" s="95" t="s">
        <v>246</v>
      </c>
      <c r="X6" s="138" t="s">
        <v>218</v>
      </c>
    </row>
    <row r="7" spans="1:25" ht="157.15" customHeight="1" thickBot="1" x14ac:dyDescent="0.3">
      <c r="A7" s="99"/>
      <c r="B7" s="103"/>
      <c r="C7" s="103"/>
      <c r="D7" s="5" t="s">
        <v>13</v>
      </c>
      <c r="E7" s="9">
        <v>0</v>
      </c>
      <c r="F7" s="92"/>
      <c r="G7" s="9">
        <v>0</v>
      </c>
      <c r="H7" s="97"/>
      <c r="I7" s="9">
        <v>4209</v>
      </c>
      <c r="J7" s="106"/>
      <c r="K7" s="67"/>
      <c r="L7" s="92"/>
      <c r="M7" s="67">
        <v>9524</v>
      </c>
      <c r="N7" s="92"/>
      <c r="O7" s="67">
        <v>1046</v>
      </c>
      <c r="P7" s="92"/>
      <c r="Q7" s="75">
        <v>8416</v>
      </c>
      <c r="R7" s="108"/>
      <c r="S7" s="75">
        <v>345</v>
      </c>
      <c r="T7" s="108"/>
      <c r="U7" s="102"/>
      <c r="V7" s="94"/>
      <c r="W7" s="96"/>
      <c r="X7" s="90"/>
      <c r="Y7" s="6"/>
    </row>
    <row r="8" spans="1:25" ht="157.15" customHeight="1" thickBot="1" x14ac:dyDescent="0.3">
      <c r="A8" s="99"/>
      <c r="B8" s="103" t="s">
        <v>213</v>
      </c>
      <c r="C8" s="103" t="s">
        <v>214</v>
      </c>
      <c r="D8" s="68" t="s">
        <v>73</v>
      </c>
      <c r="E8" s="73"/>
      <c r="F8" s="156"/>
      <c r="G8" s="74"/>
      <c r="H8" s="156"/>
      <c r="I8" s="73"/>
      <c r="J8" s="156"/>
      <c r="K8" s="74"/>
      <c r="L8" s="156"/>
      <c r="M8" s="73"/>
      <c r="N8" s="156"/>
      <c r="O8" s="74"/>
      <c r="P8" s="156"/>
      <c r="Q8" s="75">
        <v>3437</v>
      </c>
      <c r="R8" s="161">
        <f>Q8/Q9*100</f>
        <v>70</v>
      </c>
      <c r="S8" s="75">
        <v>4578</v>
      </c>
      <c r="T8" s="163">
        <f>S8/S9*100</f>
        <v>114.10767696909272</v>
      </c>
      <c r="U8" s="70"/>
      <c r="V8" s="93" t="s">
        <v>240</v>
      </c>
      <c r="W8" s="95" t="s">
        <v>241</v>
      </c>
      <c r="X8" s="89" t="s">
        <v>235</v>
      </c>
      <c r="Y8" s="6"/>
    </row>
    <row r="9" spans="1:25" ht="157.15" customHeight="1" thickBot="1" x14ac:dyDescent="0.3">
      <c r="A9" s="99"/>
      <c r="B9" s="103"/>
      <c r="C9" s="103"/>
      <c r="D9" s="68" t="s">
        <v>75</v>
      </c>
      <c r="E9" s="64"/>
      <c r="F9" s="151"/>
      <c r="G9" s="65"/>
      <c r="H9" s="151"/>
      <c r="I9" s="64"/>
      <c r="J9" s="151"/>
      <c r="K9" s="65"/>
      <c r="L9" s="151"/>
      <c r="M9" s="64"/>
      <c r="N9" s="151"/>
      <c r="O9" s="65"/>
      <c r="P9" s="151"/>
      <c r="Q9" s="75">
        <v>4910</v>
      </c>
      <c r="R9" s="162"/>
      <c r="S9" s="75">
        <v>4012</v>
      </c>
      <c r="T9" s="164"/>
      <c r="U9" s="70"/>
      <c r="V9" s="144"/>
      <c r="W9" s="145"/>
      <c r="X9" s="165"/>
      <c r="Y9" s="6"/>
    </row>
    <row r="10" spans="1:25" ht="157.15" customHeight="1" thickBot="1" x14ac:dyDescent="0.3">
      <c r="A10" s="99"/>
      <c r="B10" s="103" t="s">
        <v>215</v>
      </c>
      <c r="C10" s="103" t="s">
        <v>216</v>
      </c>
      <c r="D10" s="68" t="s">
        <v>77</v>
      </c>
      <c r="E10" s="73"/>
      <c r="F10" s="156"/>
      <c r="G10" s="74"/>
      <c r="H10" s="156"/>
      <c r="I10" s="73"/>
      <c r="J10" s="156"/>
      <c r="K10" s="74"/>
      <c r="L10" s="156"/>
      <c r="M10" s="73"/>
      <c r="N10" s="156"/>
      <c r="O10" s="74"/>
      <c r="P10" s="156"/>
      <c r="Q10" s="75">
        <v>11781</v>
      </c>
      <c r="R10" s="107">
        <f>IFERROR(((Q10/Q11)-1)*100,"")</f>
        <v>22.885156983415044</v>
      </c>
      <c r="S10" s="75">
        <v>13605</v>
      </c>
      <c r="T10" s="107">
        <f>IFERROR(((S10/S11)-1)*100,"")</f>
        <v>41.910921038906856</v>
      </c>
      <c r="U10" s="70"/>
      <c r="V10" s="144" t="s">
        <v>242</v>
      </c>
      <c r="W10" s="145" t="s">
        <v>274</v>
      </c>
      <c r="X10" s="165" t="s">
        <v>219</v>
      </c>
      <c r="Y10" s="6"/>
    </row>
    <row r="11" spans="1:25" ht="157.15" customHeight="1" thickBot="1" x14ac:dyDescent="0.3">
      <c r="A11" s="100"/>
      <c r="B11" s="104"/>
      <c r="C11" s="104"/>
      <c r="D11" s="69" t="s">
        <v>79</v>
      </c>
      <c r="E11" s="64"/>
      <c r="F11" s="151"/>
      <c r="G11" s="65"/>
      <c r="H11" s="151"/>
      <c r="I11" s="64"/>
      <c r="J11" s="151"/>
      <c r="K11" s="65"/>
      <c r="L11" s="151"/>
      <c r="M11" s="64"/>
      <c r="N11" s="151"/>
      <c r="O11" s="65"/>
      <c r="P11" s="151"/>
      <c r="Q11" s="75">
        <v>9587</v>
      </c>
      <c r="R11" s="108"/>
      <c r="S11" s="75">
        <v>9587</v>
      </c>
      <c r="T11" s="108"/>
      <c r="U11" s="70"/>
      <c r="V11" s="147"/>
      <c r="W11" s="146"/>
      <c r="X11" s="166"/>
      <c r="Y11" s="6"/>
    </row>
    <row r="12" spans="1:25" ht="157.15" customHeight="1" thickBot="1" x14ac:dyDescent="0.3">
      <c r="A12" s="98" t="s">
        <v>14</v>
      </c>
      <c r="B12" s="134" t="s">
        <v>15</v>
      </c>
      <c r="C12" s="139" t="s">
        <v>16</v>
      </c>
      <c r="D12" s="2" t="s">
        <v>17</v>
      </c>
      <c r="E12" s="10">
        <v>0</v>
      </c>
      <c r="F12" s="91" t="str">
        <f>IFERROR((E12/E13),"")</f>
        <v/>
      </c>
      <c r="G12" s="10">
        <v>0</v>
      </c>
      <c r="H12" s="131"/>
      <c r="I12" s="10">
        <v>4209</v>
      </c>
      <c r="J12" s="131">
        <f>IFERROR((I12/I13),"")</f>
        <v>0.86962809917355377</v>
      </c>
      <c r="K12" s="67"/>
      <c r="L12" s="91" t="str">
        <f>IFERROR((K12/K13),"")</f>
        <v/>
      </c>
      <c r="M12" s="67">
        <v>9524</v>
      </c>
      <c r="N12" s="91">
        <f>IFERROR((M12/M13),"")</f>
        <v>0.86953346115219576</v>
      </c>
      <c r="O12" s="67">
        <v>1046</v>
      </c>
      <c r="P12" s="131">
        <f>IFERROR((O12/O13),"")</f>
        <v>0.84696356275303641</v>
      </c>
      <c r="Q12" s="75">
        <v>8416</v>
      </c>
      <c r="R12" s="107">
        <f>Q12/Q13*100</f>
        <v>86.960115726389759</v>
      </c>
      <c r="S12" s="75">
        <v>345</v>
      </c>
      <c r="T12" s="107">
        <f>S12/S13*100</f>
        <v>92.741935483870961</v>
      </c>
      <c r="U12" s="116"/>
      <c r="V12" s="140" t="s">
        <v>243</v>
      </c>
      <c r="W12" s="141" t="s">
        <v>245</v>
      </c>
      <c r="X12" s="138" t="s">
        <v>220</v>
      </c>
    </row>
    <row r="13" spans="1:25" ht="157.15" customHeight="1" thickBot="1" x14ac:dyDescent="0.3">
      <c r="A13" s="99"/>
      <c r="B13" s="103"/>
      <c r="C13" s="103"/>
      <c r="D13" s="5" t="s">
        <v>18</v>
      </c>
      <c r="E13" s="9">
        <v>0</v>
      </c>
      <c r="F13" s="92"/>
      <c r="G13" s="9">
        <v>0</v>
      </c>
      <c r="H13" s="97"/>
      <c r="I13" s="9">
        <v>4840</v>
      </c>
      <c r="J13" s="97"/>
      <c r="K13" s="67"/>
      <c r="L13" s="105"/>
      <c r="M13" s="67">
        <v>10953</v>
      </c>
      <c r="N13" s="92"/>
      <c r="O13" s="67">
        <v>1235</v>
      </c>
      <c r="P13" s="97"/>
      <c r="Q13" s="75">
        <v>9678</v>
      </c>
      <c r="R13" s="108"/>
      <c r="S13" s="75">
        <v>372</v>
      </c>
      <c r="T13" s="108"/>
      <c r="U13" s="102"/>
      <c r="V13" s="94"/>
      <c r="W13" s="96"/>
      <c r="X13" s="90"/>
    </row>
    <row r="14" spans="1:25" ht="157.15" customHeight="1" thickBot="1" x14ac:dyDescent="0.3">
      <c r="A14" s="99"/>
      <c r="B14" s="103" t="s">
        <v>199</v>
      </c>
      <c r="C14" s="103" t="s">
        <v>200</v>
      </c>
      <c r="D14" s="60" t="s">
        <v>83</v>
      </c>
      <c r="E14" s="62"/>
      <c r="F14" s="150"/>
      <c r="G14" s="63"/>
      <c r="H14" s="150"/>
      <c r="I14" s="9">
        <v>46307</v>
      </c>
      <c r="J14" s="97">
        <f>IFERROR((I14/I15),"")</f>
        <v>0.79992744735614707</v>
      </c>
      <c r="K14" s="67"/>
      <c r="L14" s="91" t="str">
        <f>IFERROR((K14/K15),"")</f>
        <v/>
      </c>
      <c r="M14" s="62"/>
      <c r="N14" s="150"/>
      <c r="O14" s="62"/>
      <c r="P14" s="150"/>
      <c r="Q14" s="75">
        <v>58948</v>
      </c>
      <c r="R14" s="107">
        <f>Q14/Q15*100</f>
        <v>80.00651474639993</v>
      </c>
      <c r="S14" s="75">
        <v>98106</v>
      </c>
      <c r="T14" s="107">
        <f>S14/S15*100</f>
        <v>81.672646747862572</v>
      </c>
      <c r="U14" s="116"/>
      <c r="V14" s="93" t="s">
        <v>221</v>
      </c>
      <c r="W14" s="95" t="s">
        <v>267</v>
      </c>
      <c r="X14" s="89" t="s">
        <v>221</v>
      </c>
    </row>
    <row r="15" spans="1:25" ht="157.15" customHeight="1" thickBot="1" x14ac:dyDescent="0.3">
      <c r="A15" s="99"/>
      <c r="B15" s="103"/>
      <c r="C15" s="103"/>
      <c r="D15" s="60" t="s">
        <v>85</v>
      </c>
      <c r="E15" s="62"/>
      <c r="F15" s="150"/>
      <c r="G15" s="63"/>
      <c r="H15" s="150"/>
      <c r="I15" s="9">
        <v>57889</v>
      </c>
      <c r="J15" s="97"/>
      <c r="K15" s="67"/>
      <c r="L15" s="105"/>
      <c r="M15" s="62"/>
      <c r="N15" s="150"/>
      <c r="O15" s="62"/>
      <c r="P15" s="150"/>
      <c r="Q15" s="75">
        <v>73679</v>
      </c>
      <c r="R15" s="108"/>
      <c r="S15" s="75">
        <v>120121</v>
      </c>
      <c r="T15" s="108"/>
      <c r="U15" s="102"/>
      <c r="V15" s="94"/>
      <c r="W15" s="96"/>
      <c r="X15" s="90"/>
    </row>
    <row r="16" spans="1:25" ht="157.15" customHeight="1" thickBot="1" x14ac:dyDescent="0.3">
      <c r="A16" s="99"/>
      <c r="B16" s="103" t="s">
        <v>201</v>
      </c>
      <c r="C16" s="103" t="s">
        <v>202</v>
      </c>
      <c r="D16" s="60" t="s">
        <v>87</v>
      </c>
      <c r="E16" s="62"/>
      <c r="F16" s="150"/>
      <c r="G16" s="63"/>
      <c r="H16" s="150"/>
      <c r="I16" s="9">
        <v>691</v>
      </c>
      <c r="J16" s="97">
        <f>IFERROR((I16/I17),"")</f>
        <v>0.13648034761998815</v>
      </c>
      <c r="K16" s="67"/>
      <c r="L16" s="91" t="str">
        <f>IFERROR((K16/K17),"")</f>
        <v/>
      </c>
      <c r="M16" s="62"/>
      <c r="N16" s="150"/>
      <c r="O16" s="62"/>
      <c r="P16" s="150"/>
      <c r="Q16" s="75">
        <v>910</v>
      </c>
      <c r="R16" s="107">
        <f>Q16/Q17*100</f>
        <v>13.545698124441799</v>
      </c>
      <c r="S16" s="75">
        <v>1762</v>
      </c>
      <c r="T16" s="107">
        <f>S16/S17*100</f>
        <v>22.041531148361273</v>
      </c>
      <c r="U16" s="152"/>
      <c r="V16" s="148" t="s">
        <v>268</v>
      </c>
      <c r="W16" s="95" t="s">
        <v>271</v>
      </c>
      <c r="X16" s="89" t="s">
        <v>222</v>
      </c>
    </row>
    <row r="17" spans="1:25" ht="157.15" customHeight="1" thickBot="1" x14ac:dyDescent="0.3">
      <c r="A17" s="99"/>
      <c r="B17" s="103"/>
      <c r="C17" s="103"/>
      <c r="D17" s="60" t="s">
        <v>89</v>
      </c>
      <c r="E17" s="62"/>
      <c r="F17" s="150"/>
      <c r="G17" s="63"/>
      <c r="H17" s="150"/>
      <c r="I17" s="9">
        <v>5063</v>
      </c>
      <c r="J17" s="97"/>
      <c r="K17" s="67"/>
      <c r="L17" s="105"/>
      <c r="M17" s="62"/>
      <c r="N17" s="150"/>
      <c r="O17" s="62"/>
      <c r="P17" s="150"/>
      <c r="Q17" s="75">
        <v>6718</v>
      </c>
      <c r="R17" s="108"/>
      <c r="S17" s="75">
        <v>7994</v>
      </c>
      <c r="T17" s="108"/>
      <c r="U17" s="153"/>
      <c r="V17" s="149"/>
      <c r="W17" s="96"/>
      <c r="X17" s="90"/>
    </row>
    <row r="18" spans="1:25" ht="157.15" customHeight="1" thickBot="1" x14ac:dyDescent="0.3">
      <c r="A18" s="99"/>
      <c r="B18" s="103" t="s">
        <v>203</v>
      </c>
      <c r="C18" s="103" t="s">
        <v>204</v>
      </c>
      <c r="D18" s="60" t="s">
        <v>91</v>
      </c>
      <c r="E18" s="62"/>
      <c r="F18" s="150"/>
      <c r="G18" s="63"/>
      <c r="H18" s="150"/>
      <c r="I18" s="9">
        <v>4285</v>
      </c>
      <c r="J18" s="97">
        <f>IFERROR((I18/I19),"")</f>
        <v>0.84633616432944891</v>
      </c>
      <c r="K18" s="67"/>
      <c r="L18" s="91" t="str">
        <f>IFERROR((K18/K19),"")</f>
        <v/>
      </c>
      <c r="M18" s="62"/>
      <c r="N18" s="150"/>
      <c r="O18" s="62"/>
      <c r="P18" s="150"/>
      <c r="Q18" s="75">
        <v>4356</v>
      </c>
      <c r="R18" s="107">
        <f>Q18/Q19*100</f>
        <v>64.840726406668651</v>
      </c>
      <c r="S18" s="75">
        <v>4200</v>
      </c>
      <c r="T18" s="107">
        <f>S18/S19*100</f>
        <v>52.539404553415061</v>
      </c>
      <c r="U18" s="152"/>
      <c r="V18" s="140" t="s">
        <v>270</v>
      </c>
      <c r="W18" s="95" t="s">
        <v>269</v>
      </c>
      <c r="X18" s="89" t="s">
        <v>223</v>
      </c>
    </row>
    <row r="19" spans="1:25" ht="157.15" customHeight="1" thickBot="1" x14ac:dyDescent="0.3">
      <c r="A19" s="99"/>
      <c r="B19" s="103"/>
      <c r="C19" s="103"/>
      <c r="D19" s="60" t="s">
        <v>205</v>
      </c>
      <c r="E19" s="62"/>
      <c r="F19" s="150"/>
      <c r="G19" s="63"/>
      <c r="H19" s="150"/>
      <c r="I19" s="9">
        <v>5063</v>
      </c>
      <c r="J19" s="97"/>
      <c r="K19" s="67"/>
      <c r="L19" s="106"/>
      <c r="M19" s="62"/>
      <c r="N19" s="150"/>
      <c r="O19" s="62"/>
      <c r="P19" s="150"/>
      <c r="Q19" s="75">
        <v>6718</v>
      </c>
      <c r="R19" s="108"/>
      <c r="S19" s="75">
        <v>7994</v>
      </c>
      <c r="T19" s="108"/>
      <c r="U19" s="153"/>
      <c r="V19" s="94"/>
      <c r="W19" s="96"/>
      <c r="X19" s="90"/>
    </row>
    <row r="20" spans="1:25" ht="157.15" customHeight="1" thickBot="1" x14ac:dyDescent="0.3">
      <c r="A20" s="99"/>
      <c r="B20" s="103" t="s">
        <v>206</v>
      </c>
      <c r="C20" s="103" t="s">
        <v>207</v>
      </c>
      <c r="D20" s="60" t="s">
        <v>93</v>
      </c>
      <c r="E20" s="62"/>
      <c r="F20" s="150"/>
      <c r="G20" s="63"/>
      <c r="H20" s="150"/>
      <c r="I20" s="9">
        <v>4285</v>
      </c>
      <c r="J20" s="97">
        <f>IFERROR((I20/I21),"")</f>
        <v>0.84633616432944891</v>
      </c>
      <c r="K20" s="67"/>
      <c r="L20" s="91" t="str">
        <f>IFERROR((K20/K21),"")</f>
        <v/>
      </c>
      <c r="M20" s="62"/>
      <c r="N20" s="150"/>
      <c r="O20" s="62"/>
      <c r="P20" s="150"/>
      <c r="Q20" s="75">
        <v>1452</v>
      </c>
      <c r="R20" s="107">
        <f>Q20/Q21*100</f>
        <v>21.61357546888955</v>
      </c>
      <c r="S20" s="75">
        <v>2032</v>
      </c>
      <c r="T20" s="132">
        <f>S20/S21*100</f>
        <v>25.41906429822367</v>
      </c>
      <c r="U20" s="152"/>
      <c r="V20" s="140" t="s">
        <v>270</v>
      </c>
      <c r="W20" s="95" t="s">
        <v>269</v>
      </c>
      <c r="X20" s="89" t="s">
        <v>224</v>
      </c>
    </row>
    <row r="21" spans="1:25" ht="157.15" customHeight="1" thickBot="1" x14ac:dyDescent="0.3">
      <c r="A21" s="100"/>
      <c r="B21" s="104"/>
      <c r="C21" s="104"/>
      <c r="D21" s="61" t="s">
        <v>208</v>
      </c>
      <c r="E21" s="64"/>
      <c r="F21" s="151"/>
      <c r="G21" s="65"/>
      <c r="H21" s="151"/>
      <c r="I21" s="9">
        <v>5063</v>
      </c>
      <c r="J21" s="97"/>
      <c r="K21" s="67"/>
      <c r="L21" s="106"/>
      <c r="M21" s="64"/>
      <c r="N21" s="151"/>
      <c r="O21" s="64"/>
      <c r="P21" s="151"/>
      <c r="Q21" s="75">
        <v>6718</v>
      </c>
      <c r="R21" s="108"/>
      <c r="S21" s="75">
        <v>7994</v>
      </c>
      <c r="T21" s="133"/>
      <c r="U21" s="153"/>
      <c r="V21" s="94"/>
      <c r="W21" s="96"/>
      <c r="X21" s="90"/>
    </row>
    <row r="22" spans="1:25" ht="157.15" customHeight="1" thickBot="1" x14ac:dyDescent="0.3">
      <c r="A22" s="98" t="s">
        <v>19</v>
      </c>
      <c r="B22" s="134" t="s">
        <v>20</v>
      </c>
      <c r="C22" s="134" t="s">
        <v>21</v>
      </c>
      <c r="D22" s="75" t="s">
        <v>22</v>
      </c>
      <c r="E22" s="75">
        <v>0</v>
      </c>
      <c r="F22" s="75">
        <f>IFERROR(((E22/E23)-1),"")</f>
        <v>-1</v>
      </c>
      <c r="G22" s="75">
        <v>0</v>
      </c>
      <c r="H22" s="75">
        <f>IFERROR(((G22/G23)-1),"")</f>
        <v>-1</v>
      </c>
      <c r="I22" s="75">
        <v>4036</v>
      </c>
      <c r="J22" s="75" t="str">
        <f>IFERROR(((I22/I23)-1),"")</f>
        <v/>
      </c>
      <c r="K22" s="75"/>
      <c r="L22" s="75" t="str">
        <f>IFERROR(((K22/K23)-1),"")</f>
        <v/>
      </c>
      <c r="M22" s="75">
        <v>9125</v>
      </c>
      <c r="N22" s="75">
        <f>IFERROR(((M22/M23)-1),"")</f>
        <v>1.2609018830525272</v>
      </c>
      <c r="O22" s="75">
        <v>1235</v>
      </c>
      <c r="P22" s="75" t="str">
        <f>IFERROR(((O22/O23)-1),"")</f>
        <v/>
      </c>
      <c r="Q22" s="75">
        <v>8066</v>
      </c>
      <c r="R22" s="107">
        <f>IFERROR(((Q22/Q23)-1)*100,"")</f>
        <v>-11.605479452054791</v>
      </c>
      <c r="S22" s="75">
        <v>372</v>
      </c>
      <c r="T22" s="107">
        <f>IFERROR(((S22/S23)-1)*100,"")</f>
        <v>-69.878542510121449</v>
      </c>
      <c r="U22" s="116"/>
      <c r="V22" s="93" t="s">
        <v>265</v>
      </c>
      <c r="W22" s="95" t="s">
        <v>266</v>
      </c>
      <c r="X22" s="89" t="s">
        <v>225</v>
      </c>
    </row>
    <row r="23" spans="1:25" ht="157.15" customHeight="1" thickBot="1" x14ac:dyDescent="0.3">
      <c r="A23" s="99"/>
      <c r="B23" s="103"/>
      <c r="C23" s="103"/>
      <c r="D23" s="75" t="s">
        <v>23</v>
      </c>
      <c r="E23" s="75">
        <v>2199</v>
      </c>
      <c r="F23" s="75"/>
      <c r="G23" s="75">
        <v>2199</v>
      </c>
      <c r="H23" s="75"/>
      <c r="I23" s="75">
        <v>0</v>
      </c>
      <c r="J23" s="75"/>
      <c r="K23" s="75"/>
      <c r="L23" s="75"/>
      <c r="M23" s="75">
        <v>4036</v>
      </c>
      <c r="N23" s="75"/>
      <c r="O23" s="75">
        <v>0</v>
      </c>
      <c r="P23" s="75"/>
      <c r="Q23" s="75">
        <v>9125</v>
      </c>
      <c r="R23" s="108"/>
      <c r="S23" s="75">
        <v>1235</v>
      </c>
      <c r="T23" s="108"/>
      <c r="U23" s="102"/>
      <c r="V23" s="94"/>
      <c r="W23" s="96"/>
      <c r="X23" s="90"/>
    </row>
    <row r="24" spans="1:25" ht="157.15" customHeight="1" thickBot="1" x14ac:dyDescent="0.3">
      <c r="A24" s="99"/>
      <c r="B24" s="103" t="s">
        <v>24</v>
      </c>
      <c r="C24" s="103" t="s">
        <v>25</v>
      </c>
      <c r="D24" s="5" t="s">
        <v>26</v>
      </c>
      <c r="E24" s="9">
        <v>0</v>
      </c>
      <c r="F24" s="91" t="str">
        <f>IFERROR((E24/E25),"")</f>
        <v/>
      </c>
      <c r="G24" s="9">
        <v>0</v>
      </c>
      <c r="H24" s="97"/>
      <c r="I24" s="9">
        <v>3431</v>
      </c>
      <c r="J24" s="97">
        <f>IFERROR((I24/I25),"")</f>
        <v>0.85009910802775024</v>
      </c>
      <c r="K24" s="67"/>
      <c r="L24" s="105" t="str">
        <f>IFERROR((K24/K25),"")</f>
        <v/>
      </c>
      <c r="M24" s="67">
        <v>7756</v>
      </c>
      <c r="N24" s="91">
        <f>IFERROR((M24/M25),"")</f>
        <v>0.84997260273972608</v>
      </c>
      <c r="O24" s="67">
        <v>378</v>
      </c>
      <c r="P24" s="97">
        <f>IFERROR((O24/O25),"")</f>
        <v>0.30607287449392712</v>
      </c>
      <c r="Q24" s="75">
        <v>6856</v>
      </c>
      <c r="R24" s="107">
        <f>Q24/Q25*100</f>
        <v>84.99876022811803</v>
      </c>
      <c r="S24" s="75">
        <v>117</v>
      </c>
      <c r="T24" s="132">
        <f>S24/S25*100</f>
        <v>31.451612903225808</v>
      </c>
      <c r="U24" s="101"/>
      <c r="V24" s="93" t="s">
        <v>263</v>
      </c>
      <c r="W24" s="95" t="s">
        <v>264</v>
      </c>
      <c r="X24" s="89" t="s">
        <v>226</v>
      </c>
    </row>
    <row r="25" spans="1:25" ht="157.15" customHeight="1" thickBot="1" x14ac:dyDescent="0.3">
      <c r="A25" s="99"/>
      <c r="B25" s="103"/>
      <c r="C25" s="103"/>
      <c r="D25" s="5" t="s">
        <v>22</v>
      </c>
      <c r="E25" s="11">
        <v>0</v>
      </c>
      <c r="F25" s="92"/>
      <c r="G25" s="11">
        <v>0</v>
      </c>
      <c r="H25" s="97"/>
      <c r="I25" s="9">
        <v>4036</v>
      </c>
      <c r="J25" s="97"/>
      <c r="K25" s="67"/>
      <c r="L25" s="106"/>
      <c r="M25" s="67">
        <v>9125</v>
      </c>
      <c r="N25" s="92"/>
      <c r="O25" s="67">
        <v>1235</v>
      </c>
      <c r="P25" s="97"/>
      <c r="Q25" s="75">
        <v>8066</v>
      </c>
      <c r="R25" s="108"/>
      <c r="S25" s="75">
        <v>372</v>
      </c>
      <c r="T25" s="133"/>
      <c r="U25" s="102"/>
      <c r="V25" s="94"/>
      <c r="W25" s="96"/>
      <c r="X25" s="90"/>
    </row>
    <row r="26" spans="1:25" ht="157.15" customHeight="1" thickBot="1" x14ac:dyDescent="0.3">
      <c r="A26" s="99"/>
      <c r="B26" s="103" t="s">
        <v>27</v>
      </c>
      <c r="C26" s="103" t="s">
        <v>28</v>
      </c>
      <c r="D26" s="5" t="s">
        <v>29</v>
      </c>
      <c r="E26" s="9">
        <v>1269</v>
      </c>
      <c r="F26" s="91">
        <f>IFERROR(((E26/E27)-1),"")</f>
        <v>-7.0329670329670302E-2</v>
      </c>
      <c r="G26" s="9">
        <v>1254</v>
      </c>
      <c r="H26" s="91">
        <f>IFERROR(((G26/G27)-1),"")</f>
        <v>-8.1318681318681363E-2</v>
      </c>
      <c r="I26" s="9">
        <v>1451</v>
      </c>
      <c r="J26" s="97">
        <f>IFERROR(((I26/I27)-1),"")</f>
        <v>0.14342001576044128</v>
      </c>
      <c r="K26" s="67"/>
      <c r="L26" s="91" t="str">
        <f>IFERROR(((K26/K27)-1),"")</f>
        <v/>
      </c>
      <c r="M26" s="67">
        <v>1632</v>
      </c>
      <c r="N26" s="91">
        <f>IFERROR(((M26/M27)-1),"")</f>
        <v>0.12474155754651961</v>
      </c>
      <c r="O26" s="67">
        <v>1362</v>
      </c>
      <c r="P26" s="131">
        <f>IFERROR(((O26/O27)-1),"")</f>
        <v>1.1135857461024523E-2</v>
      </c>
      <c r="Q26" s="75">
        <v>1814</v>
      </c>
      <c r="R26" s="107">
        <f>IFERROR(((Q26/Q27)-1)*100,"")</f>
        <v>11.151960784313729</v>
      </c>
      <c r="S26" s="75">
        <v>1408</v>
      </c>
      <c r="T26" s="114">
        <v>3.3773861967694607</v>
      </c>
      <c r="U26" s="116"/>
      <c r="V26" s="93" t="s">
        <v>261</v>
      </c>
      <c r="W26" s="95" t="s">
        <v>262</v>
      </c>
      <c r="X26" s="89" t="s">
        <v>227</v>
      </c>
    </row>
    <row r="27" spans="1:25" ht="157.15" customHeight="1" thickBot="1" x14ac:dyDescent="0.3">
      <c r="A27" s="99"/>
      <c r="B27" s="103"/>
      <c r="C27" s="103"/>
      <c r="D27" s="5" t="s">
        <v>30</v>
      </c>
      <c r="E27" s="9">
        <v>1365</v>
      </c>
      <c r="F27" s="92"/>
      <c r="G27" s="11">
        <v>1365</v>
      </c>
      <c r="H27" s="92"/>
      <c r="I27" s="9">
        <v>1269</v>
      </c>
      <c r="J27" s="97"/>
      <c r="K27" s="67"/>
      <c r="L27" s="106"/>
      <c r="M27" s="67">
        <v>1451</v>
      </c>
      <c r="N27" s="92"/>
      <c r="O27" s="67">
        <v>1347</v>
      </c>
      <c r="P27" s="97"/>
      <c r="Q27" s="75">
        <v>1632</v>
      </c>
      <c r="R27" s="108"/>
      <c r="S27" s="75">
        <v>1362</v>
      </c>
      <c r="T27" s="115"/>
      <c r="U27" s="102"/>
      <c r="V27" s="94"/>
      <c r="W27" s="96"/>
      <c r="X27" s="90"/>
    </row>
    <row r="28" spans="1:25" s="86" customFormat="1" ht="157.15" customHeight="1" thickBot="1" x14ac:dyDescent="0.3">
      <c r="A28" s="99"/>
      <c r="B28" s="120" t="s">
        <v>31</v>
      </c>
      <c r="C28" s="120" t="s">
        <v>32</v>
      </c>
      <c r="D28" s="82" t="s">
        <v>33</v>
      </c>
      <c r="E28" s="83">
        <v>39</v>
      </c>
      <c r="F28" s="121">
        <f>IFERROR((E28/E29),"")</f>
        <v>2.1594684385382059E-2</v>
      </c>
      <c r="G28" s="83">
        <v>134</v>
      </c>
      <c r="H28" s="121">
        <f>IFERROR((G28/G29),"")</f>
        <v>0.13111545988258316</v>
      </c>
      <c r="I28" s="83">
        <v>120</v>
      </c>
      <c r="J28" s="117">
        <f>IFERROR((I28/I29),"")</f>
        <v>6.5146579804560262E-2</v>
      </c>
      <c r="K28" s="84">
        <v>1024</v>
      </c>
      <c r="L28" s="118">
        <f>IFERROR((K28/K29),"")</f>
        <v>0.81205392545598731</v>
      </c>
      <c r="M28" s="84">
        <v>240</v>
      </c>
      <c r="N28" s="121">
        <f>IFERROR((M28/M29),"")</f>
        <v>0.1256544502617801</v>
      </c>
      <c r="O28" s="84">
        <v>315</v>
      </c>
      <c r="P28" s="121">
        <f>IFERROR((O28/O29),"")</f>
        <v>0.23827534039334342</v>
      </c>
      <c r="Q28" s="85">
        <v>399</v>
      </c>
      <c r="R28" s="167">
        <f>Q28/Q29*100</f>
        <v>20.388349514563107</v>
      </c>
      <c r="S28" s="85">
        <v>462</v>
      </c>
      <c r="T28" s="169">
        <f>S28/S29*100</f>
        <v>37.622149837133549</v>
      </c>
      <c r="U28" s="125"/>
      <c r="V28" s="129" t="s">
        <v>259</v>
      </c>
      <c r="W28" s="129" t="s">
        <v>260</v>
      </c>
      <c r="X28" s="127" t="s">
        <v>236</v>
      </c>
    </row>
    <row r="29" spans="1:25" s="86" customFormat="1" ht="157.15" customHeight="1" thickBot="1" x14ac:dyDescent="0.3">
      <c r="A29" s="99"/>
      <c r="B29" s="120"/>
      <c r="C29" s="120"/>
      <c r="D29" s="82" t="s">
        <v>34</v>
      </c>
      <c r="E29" s="83">
        <v>1806</v>
      </c>
      <c r="F29" s="122"/>
      <c r="G29" s="83">
        <v>1022</v>
      </c>
      <c r="H29" s="122"/>
      <c r="I29" s="83">
        <v>1842</v>
      </c>
      <c r="J29" s="117"/>
      <c r="K29" s="84">
        <v>1261</v>
      </c>
      <c r="L29" s="119"/>
      <c r="M29" s="84">
        <v>1910</v>
      </c>
      <c r="N29" s="122"/>
      <c r="O29" s="84">
        <v>1322</v>
      </c>
      <c r="P29" s="122"/>
      <c r="Q29" s="85">
        <v>1957</v>
      </c>
      <c r="R29" s="168"/>
      <c r="S29" s="85">
        <v>1228</v>
      </c>
      <c r="T29" s="170"/>
      <c r="U29" s="126"/>
      <c r="V29" s="130"/>
      <c r="W29" s="130"/>
      <c r="X29" s="128"/>
    </row>
    <row r="30" spans="1:25" ht="157.15" customHeight="1" thickBot="1" x14ac:dyDescent="0.3">
      <c r="A30" s="99"/>
      <c r="B30" s="103" t="s">
        <v>35</v>
      </c>
      <c r="C30" s="103" t="s">
        <v>36</v>
      </c>
      <c r="D30" s="5" t="s">
        <v>37</v>
      </c>
      <c r="E30" s="9">
        <v>49505</v>
      </c>
      <c r="F30" s="91">
        <f>IFERROR((E30/E31),"")</f>
        <v>0.997722600669112</v>
      </c>
      <c r="G30" s="9">
        <v>24980</v>
      </c>
      <c r="H30" s="91">
        <f>IFERROR((G30/G31),"")</f>
        <v>0.98739080596070994</v>
      </c>
      <c r="I30" s="9">
        <v>52177</v>
      </c>
      <c r="J30" s="97">
        <f>IFERROR((I30/I31),"")</f>
        <v>0.99570627075302465</v>
      </c>
      <c r="K30" s="67"/>
      <c r="L30" s="105" t="str">
        <f>IFERROR((K30/K31),"")</f>
        <v/>
      </c>
      <c r="M30" s="67">
        <v>54830</v>
      </c>
      <c r="N30" s="91">
        <f>IFERROR((M30/M31),"")</f>
        <v>0.99387325986078889</v>
      </c>
      <c r="O30" s="67">
        <v>20938</v>
      </c>
      <c r="P30" s="97">
        <f>IFERROR((O30/O31),"")</f>
        <v>0.90308389044640935</v>
      </c>
      <c r="Q30" s="75">
        <v>61150</v>
      </c>
      <c r="R30" s="107">
        <f>Q30/Q31*100</f>
        <v>99.266257589039313</v>
      </c>
      <c r="S30" s="75">
        <v>12333</v>
      </c>
      <c r="T30" s="107">
        <f>S30/S31*100</f>
        <v>85.723222353513577</v>
      </c>
      <c r="U30" s="101"/>
      <c r="V30" s="93" t="s">
        <v>257</v>
      </c>
      <c r="W30" s="95" t="s">
        <v>258</v>
      </c>
      <c r="X30" s="89" t="s">
        <v>228</v>
      </c>
    </row>
    <row r="31" spans="1:25" ht="157.15" customHeight="1" thickBot="1" x14ac:dyDescent="0.3">
      <c r="A31" s="99"/>
      <c r="B31" s="103"/>
      <c r="C31" s="103"/>
      <c r="D31" s="76" t="s">
        <v>38</v>
      </c>
      <c r="E31" s="9">
        <v>49618</v>
      </c>
      <c r="F31" s="92"/>
      <c r="G31" s="9">
        <v>25299</v>
      </c>
      <c r="H31" s="92"/>
      <c r="I31" s="9">
        <v>52402</v>
      </c>
      <c r="J31" s="97"/>
      <c r="K31" s="67"/>
      <c r="L31" s="106"/>
      <c r="M31" s="67">
        <v>55168</v>
      </c>
      <c r="N31" s="92"/>
      <c r="O31" s="67">
        <v>23185</v>
      </c>
      <c r="P31" s="97"/>
      <c r="Q31" s="75">
        <v>61602</v>
      </c>
      <c r="R31" s="108"/>
      <c r="S31" s="75">
        <v>14387</v>
      </c>
      <c r="T31" s="108"/>
      <c r="U31" s="102"/>
      <c r="V31" s="94"/>
      <c r="W31" s="96"/>
      <c r="X31" s="90"/>
    </row>
    <row r="32" spans="1:25" ht="157.15" customHeight="1" thickBot="1" x14ac:dyDescent="0.3">
      <c r="A32" s="99"/>
      <c r="B32" s="103" t="s">
        <v>39</v>
      </c>
      <c r="C32" s="103" t="s">
        <v>40</v>
      </c>
      <c r="D32" s="5" t="s">
        <v>41</v>
      </c>
      <c r="E32" s="12">
        <v>26314</v>
      </c>
      <c r="F32" s="91">
        <f>IFERROR((E32/E33),"")</f>
        <v>0.89824202082266602</v>
      </c>
      <c r="G32" s="12">
        <v>48615</v>
      </c>
      <c r="H32" s="91">
        <f>IFERROR((G32/G33),"")</f>
        <v>0.95150020550760384</v>
      </c>
      <c r="I32" s="9">
        <v>31575</v>
      </c>
      <c r="J32" s="97">
        <f>IFERROR((I32/I33),"")</f>
        <v>0.84117004555505237</v>
      </c>
      <c r="K32" s="67"/>
      <c r="L32" s="105" t="str">
        <f>IFERROR((K32/K33),"")</f>
        <v/>
      </c>
      <c r="M32" s="67">
        <v>35526</v>
      </c>
      <c r="N32" s="91">
        <f>IFERROR((M32/M33),"")</f>
        <v>0.79889361127976788</v>
      </c>
      <c r="O32" s="67">
        <v>58454</v>
      </c>
      <c r="P32" s="97">
        <f>IFERROR((O32/O33),"")</f>
        <v>0.77850436172338022</v>
      </c>
      <c r="Q32" s="75">
        <v>38153</v>
      </c>
      <c r="R32" s="107">
        <f>Q32/Q33*100</f>
        <v>76.190190909817076</v>
      </c>
      <c r="S32" s="75">
        <v>61667</v>
      </c>
      <c r="T32" s="107">
        <f>S32/S33*100</f>
        <v>81.790811183617166</v>
      </c>
      <c r="U32" s="101"/>
      <c r="V32" s="93" t="s">
        <v>255</v>
      </c>
      <c r="W32" s="95" t="s">
        <v>256</v>
      </c>
      <c r="X32" s="89" t="s">
        <v>229</v>
      </c>
      <c r="Y32" s="7"/>
    </row>
    <row r="33" spans="1:25" ht="157.15" customHeight="1" thickBot="1" x14ac:dyDescent="0.3">
      <c r="A33" s="99"/>
      <c r="B33" s="103"/>
      <c r="C33" s="103"/>
      <c r="D33" s="5" t="s">
        <v>42</v>
      </c>
      <c r="E33" s="13">
        <v>29295</v>
      </c>
      <c r="F33" s="92"/>
      <c r="G33" s="13">
        <v>51093</v>
      </c>
      <c r="H33" s="92"/>
      <c r="I33" s="9">
        <v>37537</v>
      </c>
      <c r="J33" s="97"/>
      <c r="K33" s="67"/>
      <c r="L33" s="106"/>
      <c r="M33" s="67">
        <v>44469</v>
      </c>
      <c r="N33" s="92"/>
      <c r="O33" s="67">
        <v>75085</v>
      </c>
      <c r="P33" s="97"/>
      <c r="Q33" s="75">
        <v>50076</v>
      </c>
      <c r="R33" s="108"/>
      <c r="S33" s="75">
        <v>75396</v>
      </c>
      <c r="T33" s="108"/>
      <c r="U33" s="102"/>
      <c r="V33" s="94"/>
      <c r="W33" s="96"/>
      <c r="X33" s="90"/>
      <c r="Y33" s="7"/>
    </row>
    <row r="34" spans="1:25" ht="157.15" customHeight="1" thickBot="1" x14ac:dyDescent="0.3">
      <c r="A34" s="99"/>
      <c r="B34" s="103" t="s">
        <v>43</v>
      </c>
      <c r="C34" s="103" t="s">
        <v>44</v>
      </c>
      <c r="D34" s="5" t="s">
        <v>45</v>
      </c>
      <c r="E34" s="9">
        <v>5430</v>
      </c>
      <c r="F34" s="91">
        <f>IFERROR(((E34/E35)-1),"")</f>
        <v>-0.1468970934799686</v>
      </c>
      <c r="G34" s="9">
        <v>6618</v>
      </c>
      <c r="H34" s="91">
        <f>IFERROR(((G34/G35)-1),"")</f>
        <v>3.9748625294579787E-2</v>
      </c>
      <c r="I34" s="9">
        <v>6380</v>
      </c>
      <c r="J34" s="97">
        <f>IFERROR(((I34/I35)-1),"")</f>
        <v>0.17495395948434633</v>
      </c>
      <c r="K34" s="67"/>
      <c r="L34" s="105" t="str">
        <f>IFERROR(((K34/K35)-1),"")</f>
        <v/>
      </c>
      <c r="M34" s="67">
        <v>7089</v>
      </c>
      <c r="N34" s="91">
        <f>IFERROR(((M34/M35)-1),"")</f>
        <v>0.111128526645768</v>
      </c>
      <c r="O34" s="67">
        <v>5185</v>
      </c>
      <c r="P34" s="131">
        <f>IFERROR(((O34/O35)-1),"")</f>
        <v>0.60129709697344036</v>
      </c>
      <c r="Q34" s="75">
        <v>7733</v>
      </c>
      <c r="R34" s="107">
        <f>IFERROR(((Q34/Q35)-1)*100,"")</f>
        <v>9.0844971081957873</v>
      </c>
      <c r="S34" s="75">
        <v>4992</v>
      </c>
      <c r="T34" s="114">
        <f>IFERROR(((S34/S35)-1)*100,"")</f>
        <v>-3.7222757955641228</v>
      </c>
      <c r="U34" s="101"/>
      <c r="V34" s="93" t="s">
        <v>253</v>
      </c>
      <c r="W34" s="95" t="s">
        <v>254</v>
      </c>
      <c r="X34" s="89" t="s">
        <v>230</v>
      </c>
    </row>
    <row r="35" spans="1:25" ht="157.15" customHeight="1" thickBot="1" x14ac:dyDescent="0.3">
      <c r="A35" s="99"/>
      <c r="B35" s="103"/>
      <c r="C35" s="103"/>
      <c r="D35" s="5" t="s">
        <v>46</v>
      </c>
      <c r="E35" s="9">
        <v>6365</v>
      </c>
      <c r="F35" s="92"/>
      <c r="G35" s="11">
        <v>6365</v>
      </c>
      <c r="H35" s="92"/>
      <c r="I35" s="9">
        <v>5430</v>
      </c>
      <c r="J35" s="97"/>
      <c r="K35" s="67"/>
      <c r="L35" s="106"/>
      <c r="M35" s="67">
        <v>6380</v>
      </c>
      <c r="N35" s="92"/>
      <c r="O35" s="67">
        <v>3238</v>
      </c>
      <c r="P35" s="97"/>
      <c r="Q35" s="75">
        <v>7089</v>
      </c>
      <c r="R35" s="108"/>
      <c r="S35" s="75">
        <v>5185</v>
      </c>
      <c r="T35" s="115"/>
      <c r="U35" s="102"/>
      <c r="V35" s="94"/>
      <c r="W35" s="96"/>
      <c r="X35" s="90"/>
    </row>
    <row r="36" spans="1:25" ht="157.15" customHeight="1" thickBot="1" x14ac:dyDescent="0.3">
      <c r="A36" s="99"/>
      <c r="B36" s="103" t="s">
        <v>47</v>
      </c>
      <c r="C36" s="103" t="s">
        <v>48</v>
      </c>
      <c r="D36" s="5" t="s">
        <v>49</v>
      </c>
      <c r="E36" s="9">
        <v>113</v>
      </c>
      <c r="F36" s="91">
        <f>IFERROR((E36/E37),"")</f>
        <v>2.2773993308879844E-3</v>
      </c>
      <c r="G36" s="9">
        <v>319</v>
      </c>
      <c r="H36" s="91">
        <f>IFERROR((G36/G37),"")</f>
        <v>1.2609194039290091E-2</v>
      </c>
      <c r="I36" s="9">
        <v>225</v>
      </c>
      <c r="J36" s="97">
        <f>IFERROR((I36/I37),"")</f>
        <v>4.2937292469753061E-3</v>
      </c>
      <c r="K36" s="67"/>
      <c r="L36" s="91" t="str">
        <f>IFERROR((K36/K37),"")</f>
        <v/>
      </c>
      <c r="M36" s="67">
        <v>338</v>
      </c>
      <c r="N36" s="91">
        <f>IFERROR((M36/M37),"")</f>
        <v>6.1267401392111369E-3</v>
      </c>
      <c r="O36" s="67">
        <v>2247</v>
      </c>
      <c r="P36" s="97">
        <f>IFERROR((O36/O37),"")</f>
        <v>9.6916109553590687E-2</v>
      </c>
      <c r="Q36" s="75">
        <v>452</v>
      </c>
      <c r="R36" s="107">
        <f>Q36/Q37*100</f>
        <v>0.73374241096068304</v>
      </c>
      <c r="S36" s="75">
        <v>2054</v>
      </c>
      <c r="T36" s="107">
        <f>S36/S37*100</f>
        <v>14.27677764648641</v>
      </c>
      <c r="U36" s="116"/>
      <c r="V36" s="123" t="s">
        <v>251</v>
      </c>
      <c r="W36" s="123" t="s">
        <v>252</v>
      </c>
      <c r="X36" s="89" t="s">
        <v>231</v>
      </c>
    </row>
    <row r="37" spans="1:25" ht="157.15" customHeight="1" thickBot="1" x14ac:dyDescent="0.3">
      <c r="A37" s="99"/>
      <c r="B37" s="103"/>
      <c r="C37" s="103"/>
      <c r="D37" s="5" t="s">
        <v>38</v>
      </c>
      <c r="E37" s="11">
        <v>49618</v>
      </c>
      <c r="F37" s="92"/>
      <c r="G37" s="11">
        <v>25299</v>
      </c>
      <c r="H37" s="92"/>
      <c r="I37" s="9">
        <v>52402</v>
      </c>
      <c r="J37" s="97"/>
      <c r="K37" s="67"/>
      <c r="L37" s="106"/>
      <c r="M37" s="67">
        <v>55168</v>
      </c>
      <c r="N37" s="92"/>
      <c r="O37" s="67">
        <v>23185</v>
      </c>
      <c r="P37" s="97"/>
      <c r="Q37" s="75">
        <v>61602</v>
      </c>
      <c r="R37" s="108"/>
      <c r="S37" s="75">
        <v>14387</v>
      </c>
      <c r="T37" s="108"/>
      <c r="U37" s="102"/>
      <c r="V37" s="124"/>
      <c r="W37" s="124"/>
      <c r="X37" s="90"/>
    </row>
    <row r="38" spans="1:25" ht="157.15" customHeight="1" thickBot="1" x14ac:dyDescent="0.3">
      <c r="A38" s="99"/>
      <c r="B38" s="103" t="s">
        <v>50</v>
      </c>
      <c r="C38" s="103" t="s">
        <v>51</v>
      </c>
      <c r="D38" s="5" t="s">
        <v>52</v>
      </c>
      <c r="E38" s="14">
        <v>49618</v>
      </c>
      <c r="F38" s="87">
        <f>IFERROR(E38/E39,"")</f>
        <v>2</v>
      </c>
      <c r="G38" s="14">
        <v>24980</v>
      </c>
      <c r="H38" s="87">
        <f>IFERROR(G38/G39,"")</f>
        <v>0.96195317313616757</v>
      </c>
      <c r="I38" s="9">
        <v>52402</v>
      </c>
      <c r="J38" s="109">
        <f>IFERROR(I38/I39,"")</f>
        <v>2</v>
      </c>
      <c r="K38" s="67"/>
      <c r="L38" s="110" t="str">
        <f>IFERROR((K38/K39),"")</f>
        <v/>
      </c>
      <c r="M38" s="67">
        <v>55168</v>
      </c>
      <c r="N38" s="87">
        <f>IFERROR((M38/M39),"")</f>
        <v>2</v>
      </c>
      <c r="O38" s="67">
        <v>23185</v>
      </c>
      <c r="P38" s="87">
        <f>IFERROR((O38/O39),"")</f>
        <v>0.94857212994026674</v>
      </c>
      <c r="Q38" s="75">
        <v>30801</v>
      </c>
      <c r="R38" s="112">
        <f>Q38/Q39</f>
        <v>1</v>
      </c>
      <c r="S38" s="75">
        <v>14387</v>
      </c>
      <c r="T38" s="114">
        <f>S38/S39</f>
        <v>0.60143806697044433</v>
      </c>
      <c r="U38" s="101"/>
      <c r="V38" s="93" t="s">
        <v>249</v>
      </c>
      <c r="W38" s="93" t="s">
        <v>250</v>
      </c>
      <c r="X38" s="89" t="s">
        <v>232</v>
      </c>
    </row>
    <row r="39" spans="1:25" ht="157.15" customHeight="1" thickBot="1" x14ac:dyDescent="0.3">
      <c r="A39" s="99"/>
      <c r="B39" s="103"/>
      <c r="C39" s="103"/>
      <c r="D39" s="5" t="s">
        <v>53</v>
      </c>
      <c r="E39" s="9">
        <v>24809</v>
      </c>
      <c r="F39" s="88"/>
      <c r="G39" s="9">
        <v>25968</v>
      </c>
      <c r="H39" s="88"/>
      <c r="I39" s="9">
        <v>26201</v>
      </c>
      <c r="J39" s="109"/>
      <c r="K39" s="67"/>
      <c r="L39" s="111"/>
      <c r="M39" s="67">
        <v>27584</v>
      </c>
      <c r="N39" s="88"/>
      <c r="O39" s="67">
        <v>24442</v>
      </c>
      <c r="P39" s="88"/>
      <c r="Q39" s="75">
        <v>30801</v>
      </c>
      <c r="R39" s="113"/>
      <c r="S39" s="75">
        <v>23921</v>
      </c>
      <c r="T39" s="115"/>
      <c r="U39" s="102"/>
      <c r="V39" s="94"/>
      <c r="W39" s="94"/>
      <c r="X39" s="90"/>
    </row>
    <row r="40" spans="1:25" ht="157.15" customHeight="1" thickBot="1" x14ac:dyDescent="0.3">
      <c r="A40" s="99"/>
      <c r="B40" s="103" t="s">
        <v>54</v>
      </c>
      <c r="C40" s="103" t="s">
        <v>55</v>
      </c>
      <c r="D40" s="5" t="s">
        <v>56</v>
      </c>
      <c r="E40" s="15">
        <v>1949</v>
      </c>
      <c r="F40" s="91">
        <f>IFERROR((E40/E41),"")</f>
        <v>0.60006157635467983</v>
      </c>
      <c r="G40" s="15">
        <v>1921</v>
      </c>
      <c r="H40" s="91">
        <f>IFERROR((G40/G41),"")</f>
        <v>0.62289234760051881</v>
      </c>
      <c r="I40" s="9">
        <v>5252</v>
      </c>
      <c r="J40" s="97">
        <f>IFERROR((I40/I41),"")</f>
        <v>0.60009140767824498</v>
      </c>
      <c r="K40" s="67"/>
      <c r="L40" s="105" t="str">
        <f>IFERROR((K40/K41),"")</f>
        <v/>
      </c>
      <c r="M40" s="67">
        <v>9342</v>
      </c>
      <c r="N40" s="91">
        <f>IFERROR((M40/M41),"")</f>
        <v>0.60003853812062435</v>
      </c>
      <c r="O40" s="67">
        <v>4747</v>
      </c>
      <c r="P40" s="97">
        <f>IFERROR((O40/O41),"")</f>
        <v>0.72528647822765469</v>
      </c>
      <c r="Q40" s="75">
        <v>8859</v>
      </c>
      <c r="R40" s="107">
        <f>Q40/Q41*100</f>
        <v>60.004063939311834</v>
      </c>
      <c r="S40" s="75">
        <v>3730</v>
      </c>
      <c r="T40" s="107">
        <f>S40/S41*100</f>
        <v>62.510474275180158</v>
      </c>
      <c r="U40" s="101"/>
      <c r="V40" s="93" t="s">
        <v>272</v>
      </c>
      <c r="W40" s="95" t="s">
        <v>273</v>
      </c>
      <c r="X40" s="89" t="s">
        <v>233</v>
      </c>
    </row>
    <row r="41" spans="1:25" ht="157.15" customHeight="1" thickBot="1" x14ac:dyDescent="0.3">
      <c r="A41" s="99"/>
      <c r="B41" s="103"/>
      <c r="C41" s="103"/>
      <c r="D41" s="5" t="s">
        <v>57</v>
      </c>
      <c r="E41" s="15">
        <v>3248</v>
      </c>
      <c r="F41" s="92"/>
      <c r="G41" s="15">
        <v>3084</v>
      </c>
      <c r="H41" s="92"/>
      <c r="I41" s="9">
        <v>8752</v>
      </c>
      <c r="J41" s="97"/>
      <c r="K41" s="67"/>
      <c r="L41" s="106"/>
      <c r="M41" s="67">
        <v>15569</v>
      </c>
      <c r="N41" s="92"/>
      <c r="O41" s="67">
        <v>6545</v>
      </c>
      <c r="P41" s="97"/>
      <c r="Q41" s="75">
        <v>14764</v>
      </c>
      <c r="R41" s="108"/>
      <c r="S41" s="75">
        <v>5967</v>
      </c>
      <c r="T41" s="108"/>
      <c r="U41" s="102"/>
      <c r="V41" s="94"/>
      <c r="W41" s="96"/>
      <c r="X41" s="90"/>
    </row>
    <row r="42" spans="1:25" ht="157.15" customHeight="1" thickBot="1" x14ac:dyDescent="0.3">
      <c r="A42" s="99"/>
      <c r="B42" s="103" t="s">
        <v>58</v>
      </c>
      <c r="C42" s="103" t="s">
        <v>59</v>
      </c>
      <c r="D42" s="5" t="s">
        <v>60</v>
      </c>
      <c r="E42" s="9">
        <v>2981</v>
      </c>
      <c r="F42" s="91">
        <f>IFERROR((E42/E43),"")</f>
        <v>0.10175797917733402</v>
      </c>
      <c r="G42" s="9">
        <v>2478</v>
      </c>
      <c r="H42" s="91">
        <f>IFERROR((G42/G43),"")</f>
        <v>4.849979449239622E-2</v>
      </c>
      <c r="I42" s="9">
        <v>5962</v>
      </c>
      <c r="J42" s="97">
        <f>IFERROR((I42/I43),"")</f>
        <v>0.15882995444494766</v>
      </c>
      <c r="K42" s="67"/>
      <c r="L42" s="105" t="str">
        <f>IFERROR((K42/K43),"")</f>
        <v/>
      </c>
      <c r="M42" s="67">
        <v>8943</v>
      </c>
      <c r="N42" s="91">
        <f>IFERROR((M42/M43),"")</f>
        <v>0.20110638872023207</v>
      </c>
      <c r="O42" s="67">
        <v>16631</v>
      </c>
      <c r="P42" s="97">
        <f>IFERROR((O42/O43),"")</f>
        <v>0.22149563827661983</v>
      </c>
      <c r="Q42" s="75">
        <v>11923</v>
      </c>
      <c r="R42" s="107">
        <f>Q42/Q43*100</f>
        <v>23.80980909018292</v>
      </c>
      <c r="S42" s="75">
        <v>13730</v>
      </c>
      <c r="T42" s="107">
        <f>S42/S43*100</f>
        <v>18.210515146692131</v>
      </c>
      <c r="U42" s="101"/>
      <c r="V42" s="93" t="s">
        <v>247</v>
      </c>
      <c r="W42" s="95" t="s">
        <v>248</v>
      </c>
      <c r="X42" s="89" t="s">
        <v>234</v>
      </c>
    </row>
    <row r="43" spans="1:25" ht="157.15" customHeight="1" thickBot="1" x14ac:dyDescent="0.3">
      <c r="A43" s="100"/>
      <c r="B43" s="104"/>
      <c r="C43" s="104"/>
      <c r="D43" s="4" t="s">
        <v>42</v>
      </c>
      <c r="E43" s="16">
        <v>29295</v>
      </c>
      <c r="F43" s="92"/>
      <c r="G43" s="16">
        <v>51093</v>
      </c>
      <c r="H43" s="92"/>
      <c r="I43" s="9">
        <v>37537</v>
      </c>
      <c r="J43" s="97"/>
      <c r="K43" s="67"/>
      <c r="L43" s="106"/>
      <c r="M43" s="67">
        <v>44469</v>
      </c>
      <c r="N43" s="92"/>
      <c r="O43" s="67">
        <v>75085</v>
      </c>
      <c r="P43" s="97"/>
      <c r="Q43" s="75">
        <v>50076</v>
      </c>
      <c r="R43" s="108"/>
      <c r="S43" s="75">
        <v>75396</v>
      </c>
      <c r="T43" s="108"/>
      <c r="U43" s="102"/>
      <c r="V43" s="94"/>
      <c r="W43" s="96"/>
      <c r="X43" s="90"/>
    </row>
  </sheetData>
  <protectedRanges>
    <protectedRange sqref="E38:E42 G38:G42 G36 G24 E26:E36 G28:G34 E6:E7 G26 G6:G7 E22:E24 G22 E12:E13 G12:G13" name="Rango1"/>
    <protectedRange sqref="E14:E21 G14:G21" name="Rango1_2"/>
    <protectedRange sqref="K6:K7 K12:K43" name="Rango1_17_1"/>
    <protectedRange sqref="X6:X43" name="Rango1_1"/>
    <protectedRange sqref="O14:O21" name="Rango1_2_1"/>
    <protectedRange sqref="O6:O7 O22:O43 O12:O13" name="Rango1_17_1_1"/>
    <protectedRange sqref="M14:M21" name="Rango1_2_1_1"/>
    <protectedRange sqref="M6:M7 M22:M43 M12:M13" name="Rango1_17_1_1_1"/>
    <protectedRange sqref="E4:E5 G4:G5" name="Rango1_3"/>
    <protectedRange sqref="K4:K5 O4:O5" name="Rango1_17_1_2"/>
    <protectedRange sqref="M4:M5" name="Rango1_17_1_1_2"/>
    <protectedRange sqref="E8:E11 G8:G11" name="Rango1_4"/>
    <protectedRange sqref="K8:K11 O8:O11" name="Rango1_17_1_3"/>
    <protectedRange sqref="M8:M11" name="Rango1_17_1_1_3"/>
    <protectedRange sqref="V36:W37" name="Rango5"/>
  </protectedRanges>
  <mergeCells count="287">
    <mergeCell ref="M2:P2"/>
    <mergeCell ref="N6:N7"/>
    <mergeCell ref="P6:P7"/>
    <mergeCell ref="L12:L13"/>
    <mergeCell ref="X8:X9"/>
    <mergeCell ref="X10:X11"/>
    <mergeCell ref="X4:X5"/>
    <mergeCell ref="R40:R41"/>
    <mergeCell ref="T40:T41"/>
    <mergeCell ref="R26:R27"/>
    <mergeCell ref="T26:T27"/>
    <mergeCell ref="R28:R29"/>
    <mergeCell ref="T28:T29"/>
    <mergeCell ref="R30:R31"/>
    <mergeCell ref="T30:T31"/>
    <mergeCell ref="R32:R33"/>
    <mergeCell ref="T32:T33"/>
    <mergeCell ref="R34:R35"/>
    <mergeCell ref="T34:T35"/>
    <mergeCell ref="R12:R13"/>
    <mergeCell ref="T12:T13"/>
    <mergeCell ref="R14:R15"/>
    <mergeCell ref="T14:T15"/>
    <mergeCell ref="R16:R17"/>
    <mergeCell ref="Q2:T2"/>
    <mergeCell ref="R4:R5"/>
    <mergeCell ref="T4:T5"/>
    <mergeCell ref="R6:R7"/>
    <mergeCell ref="T6:T7"/>
    <mergeCell ref="R8:R9"/>
    <mergeCell ref="T8:T9"/>
    <mergeCell ref="R10:R11"/>
    <mergeCell ref="T10:T11"/>
    <mergeCell ref="B8:B9"/>
    <mergeCell ref="C8:C9"/>
    <mergeCell ref="F8:F9"/>
    <mergeCell ref="H8:H9"/>
    <mergeCell ref="J8:J9"/>
    <mergeCell ref="L8:L9"/>
    <mergeCell ref="N8:N9"/>
    <mergeCell ref="P8:P9"/>
    <mergeCell ref="B10:B11"/>
    <mergeCell ref="C10:C11"/>
    <mergeCell ref="F10:F11"/>
    <mergeCell ref="H10:H11"/>
    <mergeCell ref="J10:J11"/>
    <mergeCell ref="L10:L11"/>
    <mergeCell ref="N10:N11"/>
    <mergeCell ref="P10:P11"/>
    <mergeCell ref="A4:A5"/>
    <mergeCell ref="B4:B5"/>
    <mergeCell ref="C4:C5"/>
    <mergeCell ref="F4:F5"/>
    <mergeCell ref="H4:H5"/>
    <mergeCell ref="J4:J5"/>
    <mergeCell ref="L4:L5"/>
    <mergeCell ref="N4:N5"/>
    <mergeCell ref="P4:P5"/>
    <mergeCell ref="A12:A21"/>
    <mergeCell ref="B18:B19"/>
    <mergeCell ref="C18:C19"/>
    <mergeCell ref="F18:F19"/>
    <mergeCell ref="H18:H19"/>
    <mergeCell ref="J18:J19"/>
    <mergeCell ref="L18:L19"/>
    <mergeCell ref="B20:B21"/>
    <mergeCell ref="C20:C21"/>
    <mergeCell ref="F20:F21"/>
    <mergeCell ref="H20:H21"/>
    <mergeCell ref="J20:J21"/>
    <mergeCell ref="L20:L21"/>
    <mergeCell ref="B14:B15"/>
    <mergeCell ref="C14:C15"/>
    <mergeCell ref="F14:F15"/>
    <mergeCell ref="H14:H15"/>
    <mergeCell ref="J14:J15"/>
    <mergeCell ref="L14:L15"/>
    <mergeCell ref="B16:B17"/>
    <mergeCell ref="C16:C17"/>
    <mergeCell ref="F16:F17"/>
    <mergeCell ref="H16:H17"/>
    <mergeCell ref="J12:J13"/>
    <mergeCell ref="J16:J17"/>
    <mergeCell ref="L16:L17"/>
    <mergeCell ref="U16:U17"/>
    <mergeCell ref="W16:W17"/>
    <mergeCell ref="U18:U19"/>
    <mergeCell ref="V18:V19"/>
    <mergeCell ref="W18:W19"/>
    <mergeCell ref="U20:U21"/>
    <mergeCell ref="V20:V21"/>
    <mergeCell ref="W20:W21"/>
    <mergeCell ref="N16:N17"/>
    <mergeCell ref="P16:P17"/>
    <mergeCell ref="N18:N19"/>
    <mergeCell ref="P18:P19"/>
    <mergeCell ref="N20:N21"/>
    <mergeCell ref="T16:T17"/>
    <mergeCell ref="R18:R19"/>
    <mergeCell ref="T18:T19"/>
    <mergeCell ref="N12:N13"/>
    <mergeCell ref="P12:P13"/>
    <mergeCell ref="N14:N15"/>
    <mergeCell ref="P14:P15"/>
    <mergeCell ref="P20:P21"/>
    <mergeCell ref="U30:U31"/>
    <mergeCell ref="N30:N31"/>
    <mergeCell ref="P30:P31"/>
    <mergeCell ref="T20:T21"/>
    <mergeCell ref="R20:R21"/>
    <mergeCell ref="N24:N25"/>
    <mergeCell ref="P24:P25"/>
    <mergeCell ref="N26:N27"/>
    <mergeCell ref="P26:P27"/>
    <mergeCell ref="N28:N29"/>
    <mergeCell ref="P28:P29"/>
    <mergeCell ref="U2:U3"/>
    <mergeCell ref="U22:U23"/>
    <mergeCell ref="X30:X31"/>
    <mergeCell ref="U14:U15"/>
    <mergeCell ref="V14:V15"/>
    <mergeCell ref="W14:W15"/>
    <mergeCell ref="X14:X15"/>
    <mergeCell ref="X16:X17"/>
    <mergeCell ref="X18:X19"/>
    <mergeCell ref="X20:X21"/>
    <mergeCell ref="X22:X23"/>
    <mergeCell ref="X26:X27"/>
    <mergeCell ref="V26:V27"/>
    <mergeCell ref="W26:W27"/>
    <mergeCell ref="V4:V5"/>
    <mergeCell ref="W4:W5"/>
    <mergeCell ref="V2:V3"/>
    <mergeCell ref="W2:W3"/>
    <mergeCell ref="X2:X3"/>
    <mergeCell ref="V8:V9"/>
    <mergeCell ref="W8:W9"/>
    <mergeCell ref="W10:W11"/>
    <mergeCell ref="V10:V11"/>
    <mergeCell ref="V16:V17"/>
    <mergeCell ref="A2:A3"/>
    <mergeCell ref="B2:B3"/>
    <mergeCell ref="C2:C3"/>
    <mergeCell ref="D2:D3"/>
    <mergeCell ref="E2:H2"/>
    <mergeCell ref="U12:U13"/>
    <mergeCell ref="X12:X13"/>
    <mergeCell ref="B12:B13"/>
    <mergeCell ref="C12:C13"/>
    <mergeCell ref="F12:F13"/>
    <mergeCell ref="H12:H13"/>
    <mergeCell ref="V12:V13"/>
    <mergeCell ref="W12:W13"/>
    <mergeCell ref="U6:U7"/>
    <mergeCell ref="X6:X7"/>
    <mergeCell ref="B6:B7"/>
    <mergeCell ref="C6:C7"/>
    <mergeCell ref="F6:F7"/>
    <mergeCell ref="H6:H7"/>
    <mergeCell ref="V6:V7"/>
    <mergeCell ref="W6:W7"/>
    <mergeCell ref="I2:L2"/>
    <mergeCell ref="J6:J7"/>
    <mergeCell ref="L6:L7"/>
    <mergeCell ref="A22:A43"/>
    <mergeCell ref="B22:B23"/>
    <mergeCell ref="C22:C23"/>
    <mergeCell ref="B32:B33"/>
    <mergeCell ref="C32:C33"/>
    <mergeCell ref="F32:F33"/>
    <mergeCell ref="B26:B27"/>
    <mergeCell ref="C26:C27"/>
    <mergeCell ref="F26:F27"/>
    <mergeCell ref="B30:B31"/>
    <mergeCell ref="C30:C31"/>
    <mergeCell ref="F30:F31"/>
    <mergeCell ref="F38:F39"/>
    <mergeCell ref="C34:C35"/>
    <mergeCell ref="F34:F35"/>
    <mergeCell ref="B38:B39"/>
    <mergeCell ref="C38:C39"/>
    <mergeCell ref="B36:B37"/>
    <mergeCell ref="C36:C37"/>
    <mergeCell ref="F36:F37"/>
    <mergeCell ref="B34:B35"/>
    <mergeCell ref="B24:B25"/>
    <mergeCell ref="C24:C25"/>
    <mergeCell ref="F24:F25"/>
    <mergeCell ref="H24:H25"/>
    <mergeCell ref="U24:U25"/>
    <mergeCell ref="X24:X25"/>
    <mergeCell ref="V22:V23"/>
    <mergeCell ref="W22:W23"/>
    <mergeCell ref="V24:V25"/>
    <mergeCell ref="W24:W25"/>
    <mergeCell ref="R22:R23"/>
    <mergeCell ref="T22:T23"/>
    <mergeCell ref="R24:R25"/>
    <mergeCell ref="T24:T25"/>
    <mergeCell ref="J24:J25"/>
    <mergeCell ref="L24:L25"/>
    <mergeCell ref="B28:B29"/>
    <mergeCell ref="C28:C29"/>
    <mergeCell ref="F28:F29"/>
    <mergeCell ref="V34:V35"/>
    <mergeCell ref="W34:W35"/>
    <mergeCell ref="V36:V37"/>
    <mergeCell ref="H28:H29"/>
    <mergeCell ref="U28:U29"/>
    <mergeCell ref="X28:X29"/>
    <mergeCell ref="V28:V29"/>
    <mergeCell ref="W28:W29"/>
    <mergeCell ref="J34:J35"/>
    <mergeCell ref="L34:L35"/>
    <mergeCell ref="J36:J37"/>
    <mergeCell ref="L36:L37"/>
    <mergeCell ref="N34:N35"/>
    <mergeCell ref="P34:P35"/>
    <mergeCell ref="N36:N37"/>
    <mergeCell ref="P36:P37"/>
    <mergeCell ref="W36:W37"/>
    <mergeCell ref="U34:U35"/>
    <mergeCell ref="X34:X35"/>
    <mergeCell ref="H36:H37"/>
    <mergeCell ref="X36:X37"/>
    <mergeCell ref="J26:J27"/>
    <mergeCell ref="L26:L27"/>
    <mergeCell ref="J28:J29"/>
    <mergeCell ref="L28:L29"/>
    <mergeCell ref="H26:H27"/>
    <mergeCell ref="U26:U27"/>
    <mergeCell ref="U32:U33"/>
    <mergeCell ref="X32:X33"/>
    <mergeCell ref="V30:V31"/>
    <mergeCell ref="W30:W31"/>
    <mergeCell ref="V32:V33"/>
    <mergeCell ref="W32:W33"/>
    <mergeCell ref="J30:J31"/>
    <mergeCell ref="L30:L31"/>
    <mergeCell ref="H32:H33"/>
    <mergeCell ref="N32:N33"/>
    <mergeCell ref="P32:P33"/>
    <mergeCell ref="J32:J33"/>
    <mergeCell ref="L32:L33"/>
    <mergeCell ref="H30:H31"/>
    <mergeCell ref="R36:R37"/>
    <mergeCell ref="T36:T37"/>
    <mergeCell ref="R38:R39"/>
    <mergeCell ref="T38:T39"/>
    <mergeCell ref="U36:U37"/>
    <mergeCell ref="L42:L43"/>
    <mergeCell ref="N42:N43"/>
    <mergeCell ref="P42:P43"/>
    <mergeCell ref="R42:R43"/>
    <mergeCell ref="J42:J43"/>
    <mergeCell ref="T42:T43"/>
    <mergeCell ref="J38:J39"/>
    <mergeCell ref="V38:V39"/>
    <mergeCell ref="W38:W39"/>
    <mergeCell ref="U38:U39"/>
    <mergeCell ref="L38:L39"/>
    <mergeCell ref="N38:N39"/>
    <mergeCell ref="P38:P39"/>
    <mergeCell ref="H38:H39"/>
    <mergeCell ref="X38:X39"/>
    <mergeCell ref="H34:H35"/>
    <mergeCell ref="V40:V41"/>
    <mergeCell ref="W40:W41"/>
    <mergeCell ref="N40:N41"/>
    <mergeCell ref="P40:P41"/>
    <mergeCell ref="A6:A11"/>
    <mergeCell ref="U42:U43"/>
    <mergeCell ref="X42:X43"/>
    <mergeCell ref="B42:B43"/>
    <mergeCell ref="C42:C43"/>
    <mergeCell ref="F42:F43"/>
    <mergeCell ref="H42:H43"/>
    <mergeCell ref="V42:V43"/>
    <mergeCell ref="W42:W43"/>
    <mergeCell ref="B40:B41"/>
    <mergeCell ref="C40:C41"/>
    <mergeCell ref="F40:F41"/>
    <mergeCell ref="H40:H41"/>
    <mergeCell ref="U40:U41"/>
    <mergeCell ref="X40:X41"/>
    <mergeCell ref="J40:J41"/>
    <mergeCell ref="L40:L41"/>
  </mergeCells>
  <conditionalFormatting sqref="K6:K7 W16:X16 V22:X22 V34:X34 V42:X42 V24:X24 V32:X32 V36:X36 V40:X40 O24:O43 M24:M43 O12:O13 M12:M13 K12:K21 K24:K43 V6:X6 V12:X12 V26:X26 O6:O7 M6:M7 V38:X38 V30:X30 V28:X28 V14:X14 V4:X4 V18:X18 V20:X20">
    <cfRule type="cellIs" dxfId="3" priority="20" operator="equal">
      <formula>$AE$2</formula>
    </cfRule>
  </conditionalFormatting>
  <conditionalFormatting sqref="K6:K7 K12:K21 K24:K43 V6:X6 V12:X12 V26:X26 W16:X16 V22:X22 V34:X34 V42:X42 V24:X24 V32:X32 V36:X36 V40:X40 O6:O7 O12:O13 O24:O43 M6:M7 M12:M13 M24:M43 V38:X38 V30:X30 V28:X28 V14:X14 V4:X4 V18:X18 V20:X20">
    <cfRule type="cellIs" dxfId="2" priority="19" operator="equal">
      <formula>#REF!</formula>
    </cfRule>
  </conditionalFormatting>
  <conditionalFormatting sqref="V36:W36">
    <cfRule type="cellIs" dxfId="1" priority="2" operator="equal">
      <formula>$AA$2</formula>
    </cfRule>
  </conditionalFormatting>
  <conditionalFormatting sqref="V36:W36">
    <cfRule type="cellIs" dxfId="0" priority="1" operator="equal">
      <formula>#REF!</formula>
    </cfRule>
  </conditionalFormatting>
  <dataValidations count="1">
    <dataValidation type="whole" operator="greaterThanOrEqual" allowBlank="1" showInputMessage="1" showErrorMessage="1" errorTitle="ERROR" error="Solo acepta números enteros" sqref="O22:O43 K4:K43 O4:O13 M4:M13 M22:M43">
      <formula1>0</formula1>
    </dataValidation>
  </dataValidations>
  <printOptions horizontalCentered="1"/>
  <pageMargins left="0" right="0" top="0.74803149606299213" bottom="0.74803149606299213" header="0.31496062992125984" footer="0.31496062992125984"/>
  <pageSetup scale="12" orientation="portrait" r:id="rId1"/>
  <rowBreaks count="1" manualBreakCount="1">
    <brk id="39" max="27" man="1"/>
  </rowBreaks>
  <colBreaks count="1" manualBreakCount="1">
    <brk id="20"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2:L44"/>
  <sheetViews>
    <sheetView showGridLines="0" zoomScaleNormal="100" zoomScaleSheetLayoutView="90" workbookViewId="0">
      <selection activeCell="E11" sqref="E11"/>
    </sheetView>
  </sheetViews>
  <sheetFormatPr baseColWidth="10" defaultColWidth="11.42578125" defaultRowHeight="15.75" x14ac:dyDescent="0.25"/>
  <cols>
    <col min="1" max="1" width="4" style="29" customWidth="1"/>
    <col min="2" max="2" width="9.140625" style="29" customWidth="1"/>
    <col min="3" max="3" width="29.85546875" style="29" customWidth="1"/>
    <col min="4" max="6" width="10.5703125" style="29" customWidth="1"/>
    <col min="7" max="7" width="12.140625" style="29" customWidth="1"/>
    <col min="8" max="8" width="10.7109375" style="29" customWidth="1"/>
    <col min="9" max="9" width="11.42578125" style="29" customWidth="1"/>
    <col min="10" max="12" width="10.5703125" style="29" customWidth="1"/>
    <col min="13" max="16384" width="11.42578125" style="29"/>
  </cols>
  <sheetData>
    <row r="2" spans="2:12" ht="17.25" x14ac:dyDescent="0.3">
      <c r="B2" s="172" t="s">
        <v>122</v>
      </c>
      <c r="C2" s="172"/>
      <c r="D2" s="172"/>
      <c r="E2" s="172"/>
      <c r="F2" s="172"/>
      <c r="G2" s="172"/>
      <c r="H2" s="172"/>
      <c r="I2" s="172"/>
      <c r="J2" s="172"/>
      <c r="K2" s="172"/>
      <c r="L2" s="172"/>
    </row>
    <row r="3" spans="2:12" ht="17.25" x14ac:dyDescent="0.3">
      <c r="B3" s="172" t="s">
        <v>123</v>
      </c>
      <c r="C3" s="172"/>
      <c r="D3" s="172"/>
      <c r="E3" s="172"/>
      <c r="F3" s="172"/>
      <c r="G3" s="172"/>
      <c r="H3" s="172"/>
      <c r="I3" s="172"/>
      <c r="J3" s="172"/>
      <c r="K3" s="172"/>
      <c r="L3" s="172"/>
    </row>
    <row r="4" spans="2:12" x14ac:dyDescent="0.25">
      <c r="B4" s="30"/>
      <c r="C4" s="30"/>
      <c r="D4" s="30"/>
      <c r="E4" s="30"/>
      <c r="F4" s="30"/>
      <c r="G4" s="30"/>
      <c r="H4" s="30"/>
      <c r="I4" s="30"/>
      <c r="J4" s="30"/>
    </row>
    <row r="5" spans="2:12" x14ac:dyDescent="0.25">
      <c r="B5" s="173" t="s">
        <v>65</v>
      </c>
      <c r="C5" s="173" t="s">
        <v>124</v>
      </c>
      <c r="D5" s="173" t="s">
        <v>125</v>
      </c>
      <c r="E5" s="173"/>
      <c r="F5" s="173"/>
      <c r="G5" s="173" t="s">
        <v>126</v>
      </c>
      <c r="H5" s="173"/>
      <c r="I5" s="173"/>
      <c r="J5" s="173" t="s">
        <v>127</v>
      </c>
      <c r="K5" s="173"/>
      <c r="L5" s="173"/>
    </row>
    <row r="6" spans="2:12" x14ac:dyDescent="0.25">
      <c r="B6" s="173"/>
      <c r="C6" s="173"/>
      <c r="D6" s="31" t="s">
        <v>128</v>
      </c>
      <c r="E6" s="31" t="s">
        <v>129</v>
      </c>
      <c r="F6" s="31" t="s">
        <v>130</v>
      </c>
      <c r="G6" s="31" t="s">
        <v>128</v>
      </c>
      <c r="H6" s="31" t="s">
        <v>129</v>
      </c>
      <c r="I6" s="31" t="s">
        <v>130</v>
      </c>
      <c r="J6" s="31" t="s">
        <v>128</v>
      </c>
      <c r="K6" s="31" t="s">
        <v>129</v>
      </c>
      <c r="L6" s="31" t="s">
        <v>130</v>
      </c>
    </row>
    <row r="7" spans="2:12" x14ac:dyDescent="0.25">
      <c r="B7" s="32">
        <v>1</v>
      </c>
      <c r="C7" s="33" t="s">
        <v>131</v>
      </c>
      <c r="D7" s="34">
        <v>329</v>
      </c>
      <c r="E7" s="34">
        <v>77</v>
      </c>
      <c r="F7" s="34">
        <f>SUM(D7:E7)</f>
        <v>406</v>
      </c>
      <c r="G7" s="34">
        <v>0</v>
      </c>
      <c r="H7" s="34">
        <v>0</v>
      </c>
      <c r="I7" s="34">
        <f>SUM(G7:H7)</f>
        <v>0</v>
      </c>
      <c r="J7" s="35">
        <f>G7/D7</f>
        <v>0</v>
      </c>
      <c r="K7" s="35">
        <f>H7/E7</f>
        <v>0</v>
      </c>
      <c r="L7" s="36">
        <v>0</v>
      </c>
    </row>
    <row r="8" spans="2:12" x14ac:dyDescent="0.25">
      <c r="B8" s="32">
        <v>2</v>
      </c>
      <c r="C8" s="33" t="s">
        <v>132</v>
      </c>
      <c r="D8" s="34">
        <v>435</v>
      </c>
      <c r="E8" s="34">
        <v>150</v>
      </c>
      <c r="F8" s="34">
        <f t="shared" ref="F8:F38" si="0">SUM(D8:E8)</f>
        <v>585</v>
      </c>
      <c r="G8" s="34">
        <v>31</v>
      </c>
      <c r="H8" s="34">
        <v>9</v>
      </c>
      <c r="I8" s="34">
        <f t="shared" ref="I8:I38" si="1">SUM(G8:H8)</f>
        <v>40</v>
      </c>
      <c r="J8" s="35">
        <f t="shared" ref="J8:K39" si="2">G8/D8</f>
        <v>7.1264367816091953E-2</v>
      </c>
      <c r="K8" s="35">
        <f t="shared" si="2"/>
        <v>0.06</v>
      </c>
      <c r="L8" s="36">
        <v>7.0000000000000007E-2</v>
      </c>
    </row>
    <row r="9" spans="2:12" x14ac:dyDescent="0.25">
      <c r="B9" s="32">
        <v>3</v>
      </c>
      <c r="C9" s="33" t="s">
        <v>133</v>
      </c>
      <c r="D9" s="34">
        <v>172</v>
      </c>
      <c r="E9" s="34">
        <v>58</v>
      </c>
      <c r="F9" s="34">
        <f t="shared" si="0"/>
        <v>230</v>
      </c>
      <c r="G9" s="34">
        <v>0</v>
      </c>
      <c r="H9" s="34">
        <v>0</v>
      </c>
      <c r="I9" s="34">
        <f t="shared" si="1"/>
        <v>0</v>
      </c>
      <c r="J9" s="35">
        <f t="shared" si="2"/>
        <v>0</v>
      </c>
      <c r="K9" s="35">
        <f t="shared" si="2"/>
        <v>0</v>
      </c>
      <c r="L9" s="36">
        <v>0</v>
      </c>
    </row>
    <row r="10" spans="2:12" x14ac:dyDescent="0.25">
      <c r="B10" s="32">
        <v>4</v>
      </c>
      <c r="C10" s="33" t="s">
        <v>134</v>
      </c>
      <c r="D10" s="34">
        <v>731</v>
      </c>
      <c r="E10" s="34">
        <v>211</v>
      </c>
      <c r="F10" s="34">
        <f t="shared" si="0"/>
        <v>942</v>
      </c>
      <c r="G10" s="34">
        <v>11</v>
      </c>
      <c r="H10" s="34">
        <v>8</v>
      </c>
      <c r="I10" s="34">
        <f t="shared" si="1"/>
        <v>19</v>
      </c>
      <c r="J10" s="35">
        <f t="shared" si="2"/>
        <v>1.5047879616963064E-2</v>
      </c>
      <c r="K10" s="35">
        <f t="shared" si="2"/>
        <v>3.7914691943127965E-2</v>
      </c>
      <c r="L10" s="36">
        <v>0.02</v>
      </c>
    </row>
    <row r="11" spans="2:12" x14ac:dyDescent="0.25">
      <c r="B11" s="32">
        <v>5</v>
      </c>
      <c r="C11" s="33" t="s">
        <v>135</v>
      </c>
      <c r="D11" s="34">
        <v>3695</v>
      </c>
      <c r="E11" s="34">
        <v>1838</v>
      </c>
      <c r="F11" s="34">
        <f t="shared" si="0"/>
        <v>5533</v>
      </c>
      <c r="G11" s="34">
        <v>89</v>
      </c>
      <c r="H11" s="34">
        <v>39</v>
      </c>
      <c r="I11" s="34">
        <f t="shared" si="1"/>
        <v>128</v>
      </c>
      <c r="J11" s="35">
        <f t="shared" si="2"/>
        <v>2.408660351826793E-2</v>
      </c>
      <c r="K11" s="35">
        <f t="shared" si="2"/>
        <v>2.1218715995647442E-2</v>
      </c>
      <c r="L11" s="36">
        <v>0.02</v>
      </c>
    </row>
    <row r="12" spans="2:12" x14ac:dyDescent="0.25">
      <c r="B12" s="32">
        <v>6</v>
      </c>
      <c r="C12" s="33" t="s">
        <v>136</v>
      </c>
      <c r="D12" s="34">
        <v>920</v>
      </c>
      <c r="E12" s="34">
        <v>300</v>
      </c>
      <c r="F12" s="34">
        <f t="shared" si="0"/>
        <v>1220</v>
      </c>
      <c r="G12" s="34">
        <v>57</v>
      </c>
      <c r="H12" s="34">
        <v>19</v>
      </c>
      <c r="I12" s="34">
        <f t="shared" si="1"/>
        <v>76</v>
      </c>
      <c r="J12" s="35">
        <f t="shared" si="2"/>
        <v>6.1956521739130438E-2</v>
      </c>
      <c r="K12" s="35">
        <f t="shared" si="2"/>
        <v>6.3333333333333339E-2</v>
      </c>
      <c r="L12" s="36">
        <v>0.06</v>
      </c>
    </row>
    <row r="13" spans="2:12" x14ac:dyDescent="0.25">
      <c r="B13" s="32">
        <v>7</v>
      </c>
      <c r="C13" s="33" t="s">
        <v>137</v>
      </c>
      <c r="D13" s="34">
        <v>868</v>
      </c>
      <c r="E13" s="34">
        <v>355</v>
      </c>
      <c r="F13" s="34">
        <f t="shared" si="0"/>
        <v>1223</v>
      </c>
      <c r="G13" s="34">
        <v>28</v>
      </c>
      <c r="H13" s="34">
        <v>9</v>
      </c>
      <c r="I13" s="34">
        <f t="shared" si="1"/>
        <v>37</v>
      </c>
      <c r="J13" s="35">
        <f t="shared" si="2"/>
        <v>3.2258064516129031E-2</v>
      </c>
      <c r="K13" s="35">
        <f t="shared" si="2"/>
        <v>2.5352112676056339E-2</v>
      </c>
      <c r="L13" s="36">
        <v>0.03</v>
      </c>
    </row>
    <row r="14" spans="2:12" x14ac:dyDescent="0.25">
      <c r="B14" s="32">
        <v>8</v>
      </c>
      <c r="C14" s="33" t="s">
        <v>138</v>
      </c>
      <c r="D14" s="34">
        <v>656</v>
      </c>
      <c r="E14" s="34">
        <v>314</v>
      </c>
      <c r="F14" s="34">
        <f t="shared" si="0"/>
        <v>970</v>
      </c>
      <c r="G14" s="34">
        <v>51</v>
      </c>
      <c r="H14" s="34">
        <v>15</v>
      </c>
      <c r="I14" s="34">
        <f t="shared" si="1"/>
        <v>66</v>
      </c>
      <c r="J14" s="35">
        <f t="shared" si="2"/>
        <v>7.774390243902439E-2</v>
      </c>
      <c r="K14" s="35">
        <f t="shared" si="2"/>
        <v>4.7770700636942678E-2</v>
      </c>
      <c r="L14" s="36">
        <v>7.0000000000000007E-2</v>
      </c>
    </row>
    <row r="15" spans="2:12" x14ac:dyDescent="0.25">
      <c r="B15" s="32">
        <v>9</v>
      </c>
      <c r="C15" s="33" t="s">
        <v>139</v>
      </c>
      <c r="D15" s="34">
        <v>210</v>
      </c>
      <c r="E15" s="34">
        <v>53</v>
      </c>
      <c r="F15" s="34">
        <f t="shared" si="0"/>
        <v>263</v>
      </c>
      <c r="G15" s="34">
        <v>56</v>
      </c>
      <c r="H15" s="34">
        <v>6</v>
      </c>
      <c r="I15" s="34">
        <f t="shared" si="1"/>
        <v>62</v>
      </c>
      <c r="J15" s="35">
        <f t="shared" si="2"/>
        <v>0.26666666666666666</v>
      </c>
      <c r="K15" s="35">
        <f t="shared" si="2"/>
        <v>0.11320754716981132</v>
      </c>
      <c r="L15" s="36">
        <v>0.24</v>
      </c>
    </row>
    <row r="16" spans="2:12" x14ac:dyDescent="0.25">
      <c r="B16" s="32">
        <v>10</v>
      </c>
      <c r="C16" s="33" t="s">
        <v>140</v>
      </c>
      <c r="D16" s="34">
        <v>1661</v>
      </c>
      <c r="E16" s="34">
        <v>516</v>
      </c>
      <c r="F16" s="34">
        <f t="shared" si="0"/>
        <v>2177</v>
      </c>
      <c r="G16" s="34">
        <v>86</v>
      </c>
      <c r="H16" s="34">
        <v>28</v>
      </c>
      <c r="I16" s="34">
        <f t="shared" si="1"/>
        <v>114</v>
      </c>
      <c r="J16" s="35">
        <f t="shared" si="2"/>
        <v>5.1776038531005417E-2</v>
      </c>
      <c r="K16" s="35">
        <f t="shared" si="2"/>
        <v>5.4263565891472867E-2</v>
      </c>
      <c r="L16" s="36">
        <v>0.05</v>
      </c>
    </row>
    <row r="17" spans="2:12" x14ac:dyDescent="0.25">
      <c r="B17" s="32">
        <v>11</v>
      </c>
      <c r="C17" s="33" t="s">
        <v>141</v>
      </c>
      <c r="D17" s="34">
        <v>1132</v>
      </c>
      <c r="E17" s="34">
        <v>219</v>
      </c>
      <c r="F17" s="34">
        <f t="shared" si="0"/>
        <v>1351</v>
      </c>
      <c r="G17" s="34">
        <v>21</v>
      </c>
      <c r="H17" s="34">
        <v>7</v>
      </c>
      <c r="I17" s="34">
        <f t="shared" si="1"/>
        <v>28</v>
      </c>
      <c r="J17" s="35">
        <f t="shared" si="2"/>
        <v>1.8551236749116608E-2</v>
      </c>
      <c r="K17" s="35">
        <f t="shared" si="2"/>
        <v>3.1963470319634701E-2</v>
      </c>
      <c r="L17" s="36">
        <v>0.02</v>
      </c>
    </row>
    <row r="18" spans="2:12" x14ac:dyDescent="0.25">
      <c r="B18" s="32">
        <v>12</v>
      </c>
      <c r="C18" s="33" t="s">
        <v>142</v>
      </c>
      <c r="D18" s="34">
        <v>2615</v>
      </c>
      <c r="E18" s="34">
        <v>727</v>
      </c>
      <c r="F18" s="34">
        <f t="shared" si="0"/>
        <v>3342</v>
      </c>
      <c r="G18" s="34">
        <v>71</v>
      </c>
      <c r="H18" s="34">
        <v>30</v>
      </c>
      <c r="I18" s="34">
        <f t="shared" si="1"/>
        <v>101</v>
      </c>
      <c r="J18" s="35">
        <f t="shared" si="2"/>
        <v>2.7151051625239005E-2</v>
      </c>
      <c r="K18" s="35">
        <f t="shared" si="2"/>
        <v>4.1265474552957357E-2</v>
      </c>
      <c r="L18" s="36">
        <v>0.03</v>
      </c>
    </row>
    <row r="19" spans="2:12" x14ac:dyDescent="0.25">
      <c r="B19" s="32">
        <v>13</v>
      </c>
      <c r="C19" s="33" t="s">
        <v>143</v>
      </c>
      <c r="D19" s="34">
        <v>2811</v>
      </c>
      <c r="E19" s="34">
        <v>1347</v>
      </c>
      <c r="F19" s="34">
        <f t="shared" si="0"/>
        <v>4158</v>
      </c>
      <c r="G19" s="34">
        <v>100</v>
      </c>
      <c r="H19" s="34">
        <v>23</v>
      </c>
      <c r="I19" s="34">
        <f t="shared" si="1"/>
        <v>123</v>
      </c>
      <c r="J19" s="35">
        <f t="shared" si="2"/>
        <v>3.557452863749555E-2</v>
      </c>
      <c r="K19" s="35">
        <f t="shared" si="2"/>
        <v>1.7074981440237565E-2</v>
      </c>
      <c r="L19" s="36">
        <v>0.03</v>
      </c>
    </row>
    <row r="20" spans="2:12" x14ac:dyDescent="0.25">
      <c r="B20" s="32">
        <v>14</v>
      </c>
      <c r="C20" s="33" t="s">
        <v>144</v>
      </c>
      <c r="D20" s="34">
        <v>1200</v>
      </c>
      <c r="E20" s="34">
        <v>320</v>
      </c>
      <c r="F20" s="34">
        <f t="shared" si="0"/>
        <v>1520</v>
      </c>
      <c r="G20" s="34">
        <v>6</v>
      </c>
      <c r="H20" s="34">
        <v>6</v>
      </c>
      <c r="I20" s="34">
        <f t="shared" si="1"/>
        <v>12</v>
      </c>
      <c r="J20" s="35">
        <f t="shared" si="2"/>
        <v>5.0000000000000001E-3</v>
      </c>
      <c r="K20" s="35">
        <f t="shared" si="2"/>
        <v>1.8749999999999999E-2</v>
      </c>
      <c r="L20" s="36">
        <v>0.01</v>
      </c>
    </row>
    <row r="21" spans="2:12" x14ac:dyDescent="0.25">
      <c r="B21" s="32">
        <v>15</v>
      </c>
      <c r="C21" s="33" t="s">
        <v>145</v>
      </c>
      <c r="D21" s="34">
        <v>3490</v>
      </c>
      <c r="E21" s="34">
        <v>949</v>
      </c>
      <c r="F21" s="34">
        <f t="shared" si="0"/>
        <v>4439</v>
      </c>
      <c r="G21" s="34">
        <v>211</v>
      </c>
      <c r="H21" s="34">
        <v>49</v>
      </c>
      <c r="I21" s="34">
        <f t="shared" si="1"/>
        <v>260</v>
      </c>
      <c r="J21" s="35">
        <f t="shared" si="2"/>
        <v>6.0458452722063037E-2</v>
      </c>
      <c r="K21" s="35">
        <f t="shared" si="2"/>
        <v>5.1633298208640675E-2</v>
      </c>
      <c r="L21" s="36">
        <v>0.06</v>
      </c>
    </row>
    <row r="22" spans="2:12" x14ac:dyDescent="0.25">
      <c r="B22" s="32">
        <v>16</v>
      </c>
      <c r="C22" s="33" t="s">
        <v>146</v>
      </c>
      <c r="D22" s="34">
        <v>2396</v>
      </c>
      <c r="E22" s="34">
        <v>486</v>
      </c>
      <c r="F22" s="34">
        <f t="shared" si="0"/>
        <v>2882</v>
      </c>
      <c r="G22" s="34">
        <v>51</v>
      </c>
      <c r="H22" s="34">
        <v>5</v>
      </c>
      <c r="I22" s="34">
        <f t="shared" si="1"/>
        <v>56</v>
      </c>
      <c r="J22" s="35">
        <f t="shared" si="2"/>
        <v>2.1285475792988316E-2</v>
      </c>
      <c r="K22" s="35">
        <f t="shared" si="2"/>
        <v>1.0288065843621399E-2</v>
      </c>
      <c r="L22" s="36">
        <v>0.02</v>
      </c>
    </row>
    <row r="23" spans="2:12" x14ac:dyDescent="0.25">
      <c r="B23" s="32">
        <v>17</v>
      </c>
      <c r="C23" s="33" t="s">
        <v>147</v>
      </c>
      <c r="D23" s="34">
        <v>841</v>
      </c>
      <c r="E23" s="34">
        <v>213</v>
      </c>
      <c r="F23" s="34">
        <f t="shared" si="0"/>
        <v>1054</v>
      </c>
      <c r="G23" s="34">
        <v>44</v>
      </c>
      <c r="H23" s="34">
        <v>5</v>
      </c>
      <c r="I23" s="34">
        <f t="shared" si="1"/>
        <v>49</v>
      </c>
      <c r="J23" s="35">
        <f t="shared" si="2"/>
        <v>5.2318668252080855E-2</v>
      </c>
      <c r="K23" s="35">
        <f t="shared" si="2"/>
        <v>2.3474178403755867E-2</v>
      </c>
      <c r="L23" s="36">
        <v>0.05</v>
      </c>
    </row>
    <row r="24" spans="2:12" x14ac:dyDescent="0.25">
      <c r="B24" s="32">
        <v>18</v>
      </c>
      <c r="C24" s="33" t="s">
        <v>148</v>
      </c>
      <c r="D24" s="34">
        <v>657</v>
      </c>
      <c r="E24" s="34">
        <v>155</v>
      </c>
      <c r="F24" s="34">
        <f t="shared" si="0"/>
        <v>812</v>
      </c>
      <c r="G24" s="34">
        <v>2</v>
      </c>
      <c r="H24" s="34">
        <v>2</v>
      </c>
      <c r="I24" s="34">
        <f t="shared" si="1"/>
        <v>4</v>
      </c>
      <c r="J24" s="35">
        <f t="shared" si="2"/>
        <v>3.0441400304414001E-3</v>
      </c>
      <c r="K24" s="35">
        <f t="shared" si="2"/>
        <v>1.2903225806451613E-2</v>
      </c>
      <c r="L24" s="36">
        <v>0</v>
      </c>
    </row>
    <row r="25" spans="2:12" x14ac:dyDescent="0.25">
      <c r="B25" s="32">
        <v>19</v>
      </c>
      <c r="C25" s="33" t="s">
        <v>149</v>
      </c>
      <c r="D25" s="34">
        <v>665</v>
      </c>
      <c r="E25" s="34">
        <v>150</v>
      </c>
      <c r="F25" s="34">
        <f t="shared" si="0"/>
        <v>815</v>
      </c>
      <c r="G25" s="34">
        <v>51</v>
      </c>
      <c r="H25" s="34">
        <v>14</v>
      </c>
      <c r="I25" s="34">
        <f t="shared" si="1"/>
        <v>65</v>
      </c>
      <c r="J25" s="35">
        <f t="shared" si="2"/>
        <v>7.6691729323308269E-2</v>
      </c>
      <c r="K25" s="35">
        <f t="shared" si="2"/>
        <v>9.3333333333333338E-2</v>
      </c>
      <c r="L25" s="36">
        <v>0.08</v>
      </c>
    </row>
    <row r="26" spans="2:12" x14ac:dyDescent="0.25">
      <c r="B26" s="32">
        <v>20</v>
      </c>
      <c r="C26" s="33" t="s">
        <v>150</v>
      </c>
      <c r="D26" s="34">
        <v>4311</v>
      </c>
      <c r="E26" s="34">
        <v>1018</v>
      </c>
      <c r="F26" s="34">
        <f t="shared" si="0"/>
        <v>5329</v>
      </c>
      <c r="G26" s="34">
        <v>164</v>
      </c>
      <c r="H26" s="34">
        <v>32</v>
      </c>
      <c r="I26" s="34">
        <f t="shared" si="1"/>
        <v>196</v>
      </c>
      <c r="J26" s="35">
        <f t="shared" si="2"/>
        <v>3.8042217582927397E-2</v>
      </c>
      <c r="K26" s="35">
        <f t="shared" si="2"/>
        <v>3.1434184675834968E-2</v>
      </c>
      <c r="L26" s="36">
        <v>0.04</v>
      </c>
    </row>
    <row r="27" spans="2:12" x14ac:dyDescent="0.25">
      <c r="B27" s="32">
        <v>21</v>
      </c>
      <c r="C27" s="33" t="s">
        <v>151</v>
      </c>
      <c r="D27" s="34">
        <v>2127</v>
      </c>
      <c r="E27" s="34">
        <v>460</v>
      </c>
      <c r="F27" s="34">
        <f t="shared" si="0"/>
        <v>2587</v>
      </c>
      <c r="G27" s="34">
        <v>203</v>
      </c>
      <c r="H27" s="34">
        <v>39</v>
      </c>
      <c r="I27" s="34">
        <f t="shared" si="1"/>
        <v>242</v>
      </c>
      <c r="J27" s="35">
        <f t="shared" si="2"/>
        <v>9.5439586271744245E-2</v>
      </c>
      <c r="K27" s="35">
        <f t="shared" si="2"/>
        <v>8.478260869565217E-2</v>
      </c>
      <c r="L27" s="36">
        <v>0.09</v>
      </c>
    </row>
    <row r="28" spans="2:12" x14ac:dyDescent="0.25">
      <c r="B28" s="32">
        <v>22</v>
      </c>
      <c r="C28" s="33" t="s">
        <v>152</v>
      </c>
      <c r="D28" s="34">
        <v>1145</v>
      </c>
      <c r="E28" s="34">
        <v>242</v>
      </c>
      <c r="F28" s="34">
        <f t="shared" si="0"/>
        <v>1387</v>
      </c>
      <c r="G28" s="34">
        <v>0</v>
      </c>
      <c r="H28" s="34">
        <v>1</v>
      </c>
      <c r="I28" s="34">
        <f t="shared" si="1"/>
        <v>1</v>
      </c>
      <c r="J28" s="35">
        <f t="shared" si="2"/>
        <v>0</v>
      </c>
      <c r="K28" s="35">
        <f t="shared" si="2"/>
        <v>4.1322314049586778E-3</v>
      </c>
      <c r="L28" s="36">
        <v>0</v>
      </c>
    </row>
    <row r="29" spans="2:12" x14ac:dyDescent="0.25">
      <c r="B29" s="32">
        <v>23</v>
      </c>
      <c r="C29" s="33" t="s">
        <v>153</v>
      </c>
      <c r="D29" s="34">
        <v>829</v>
      </c>
      <c r="E29" s="34">
        <v>252</v>
      </c>
      <c r="F29" s="34">
        <f t="shared" si="0"/>
        <v>1081</v>
      </c>
      <c r="G29" s="34">
        <v>5</v>
      </c>
      <c r="H29" s="34">
        <v>1</v>
      </c>
      <c r="I29" s="34">
        <f t="shared" si="1"/>
        <v>6</v>
      </c>
      <c r="J29" s="35">
        <f t="shared" si="2"/>
        <v>6.0313630880579009E-3</v>
      </c>
      <c r="K29" s="35">
        <f t="shared" si="2"/>
        <v>3.968253968253968E-3</v>
      </c>
      <c r="L29" s="36">
        <v>0.01</v>
      </c>
    </row>
    <row r="30" spans="2:12" x14ac:dyDescent="0.25">
      <c r="B30" s="32">
        <v>24</v>
      </c>
      <c r="C30" s="33" t="s">
        <v>154</v>
      </c>
      <c r="D30" s="34">
        <v>1887</v>
      </c>
      <c r="E30" s="34">
        <v>397</v>
      </c>
      <c r="F30" s="34">
        <f t="shared" si="0"/>
        <v>2284</v>
      </c>
      <c r="G30" s="34">
        <v>9</v>
      </c>
      <c r="H30" s="34">
        <v>2</v>
      </c>
      <c r="I30" s="34">
        <f t="shared" si="1"/>
        <v>11</v>
      </c>
      <c r="J30" s="35">
        <f t="shared" si="2"/>
        <v>4.7694753577106515E-3</v>
      </c>
      <c r="K30" s="35">
        <f t="shared" si="2"/>
        <v>5.0377833753148613E-3</v>
      </c>
      <c r="L30" s="36">
        <v>0</v>
      </c>
    </row>
    <row r="31" spans="2:12" x14ac:dyDescent="0.25">
      <c r="B31" s="32">
        <v>25</v>
      </c>
      <c r="C31" s="33" t="s">
        <v>155</v>
      </c>
      <c r="D31" s="34">
        <v>1079</v>
      </c>
      <c r="E31" s="34">
        <v>172</v>
      </c>
      <c r="F31" s="34">
        <f t="shared" si="0"/>
        <v>1251</v>
      </c>
      <c r="G31" s="34">
        <v>0</v>
      </c>
      <c r="H31" s="34">
        <v>0</v>
      </c>
      <c r="I31" s="34">
        <f t="shared" si="1"/>
        <v>0</v>
      </c>
      <c r="J31" s="35">
        <f t="shared" si="2"/>
        <v>0</v>
      </c>
      <c r="K31" s="35">
        <f t="shared" si="2"/>
        <v>0</v>
      </c>
      <c r="L31" s="36">
        <v>0</v>
      </c>
    </row>
    <row r="32" spans="2:12" x14ac:dyDescent="0.25">
      <c r="B32" s="32">
        <v>26</v>
      </c>
      <c r="C32" s="33" t="s">
        <v>156</v>
      </c>
      <c r="D32" s="34">
        <v>833</v>
      </c>
      <c r="E32" s="34">
        <v>290</v>
      </c>
      <c r="F32" s="34">
        <f t="shared" si="0"/>
        <v>1123</v>
      </c>
      <c r="G32" s="34">
        <v>0</v>
      </c>
      <c r="H32" s="34">
        <v>0</v>
      </c>
      <c r="I32" s="34">
        <f t="shared" si="1"/>
        <v>0</v>
      </c>
      <c r="J32" s="35">
        <f t="shared" si="2"/>
        <v>0</v>
      </c>
      <c r="K32" s="35">
        <f t="shared" si="2"/>
        <v>0</v>
      </c>
      <c r="L32" s="36">
        <v>0</v>
      </c>
    </row>
    <row r="33" spans="2:12" x14ac:dyDescent="0.25">
      <c r="B33" s="32">
        <v>27</v>
      </c>
      <c r="C33" s="33" t="s">
        <v>157</v>
      </c>
      <c r="D33" s="34">
        <v>878</v>
      </c>
      <c r="E33" s="34">
        <v>224</v>
      </c>
      <c r="F33" s="34">
        <f t="shared" si="0"/>
        <v>1102</v>
      </c>
      <c r="G33" s="34">
        <v>0</v>
      </c>
      <c r="H33" s="34">
        <v>0</v>
      </c>
      <c r="I33" s="34">
        <f t="shared" si="1"/>
        <v>0</v>
      </c>
      <c r="J33" s="35">
        <f t="shared" si="2"/>
        <v>0</v>
      </c>
      <c r="K33" s="35">
        <f t="shared" si="2"/>
        <v>0</v>
      </c>
      <c r="L33" s="36">
        <v>0</v>
      </c>
    </row>
    <row r="34" spans="2:12" x14ac:dyDescent="0.25">
      <c r="B34" s="32">
        <v>28</v>
      </c>
      <c r="C34" s="33" t="s">
        <v>158</v>
      </c>
      <c r="D34" s="34">
        <v>835</v>
      </c>
      <c r="E34" s="34">
        <v>227</v>
      </c>
      <c r="F34" s="34">
        <f t="shared" si="0"/>
        <v>1062</v>
      </c>
      <c r="G34" s="34">
        <v>359</v>
      </c>
      <c r="H34" s="34">
        <v>96</v>
      </c>
      <c r="I34" s="34">
        <f t="shared" si="1"/>
        <v>455</v>
      </c>
      <c r="J34" s="35">
        <f t="shared" si="2"/>
        <v>0.42994011976047902</v>
      </c>
      <c r="K34" s="35">
        <f t="shared" si="2"/>
        <v>0.42290748898678415</v>
      </c>
      <c r="L34" s="36">
        <v>0.43</v>
      </c>
    </row>
    <row r="35" spans="2:12" x14ac:dyDescent="0.25">
      <c r="B35" s="32">
        <v>29</v>
      </c>
      <c r="C35" s="33" t="s">
        <v>159</v>
      </c>
      <c r="D35" s="34">
        <v>602</v>
      </c>
      <c r="E35" s="34">
        <v>190</v>
      </c>
      <c r="F35" s="34">
        <f t="shared" si="0"/>
        <v>792</v>
      </c>
      <c r="G35" s="34">
        <v>35</v>
      </c>
      <c r="H35" s="34">
        <v>5</v>
      </c>
      <c r="I35" s="34">
        <f t="shared" si="1"/>
        <v>40</v>
      </c>
      <c r="J35" s="35">
        <f t="shared" si="2"/>
        <v>5.8139534883720929E-2</v>
      </c>
      <c r="K35" s="35">
        <f t="shared" si="2"/>
        <v>2.6315789473684209E-2</v>
      </c>
      <c r="L35" s="36">
        <v>0.05</v>
      </c>
    </row>
    <row r="36" spans="2:12" x14ac:dyDescent="0.25">
      <c r="B36" s="32">
        <v>30</v>
      </c>
      <c r="C36" s="33" t="s">
        <v>160</v>
      </c>
      <c r="D36" s="34">
        <v>3949</v>
      </c>
      <c r="E36" s="34">
        <v>1060</v>
      </c>
      <c r="F36" s="34">
        <f t="shared" si="0"/>
        <v>5009</v>
      </c>
      <c r="G36" s="34">
        <v>1214</v>
      </c>
      <c r="H36" s="34">
        <v>315</v>
      </c>
      <c r="I36" s="34">
        <f t="shared" si="1"/>
        <v>1529</v>
      </c>
      <c r="J36" s="35">
        <f t="shared" si="2"/>
        <v>0.30741959989870854</v>
      </c>
      <c r="K36" s="35">
        <f t="shared" si="2"/>
        <v>0.29716981132075471</v>
      </c>
      <c r="L36" s="36">
        <v>0.31</v>
      </c>
    </row>
    <row r="37" spans="2:12" x14ac:dyDescent="0.25">
      <c r="B37" s="32">
        <v>31</v>
      </c>
      <c r="C37" s="33" t="s">
        <v>161</v>
      </c>
      <c r="D37" s="34">
        <v>999</v>
      </c>
      <c r="E37" s="34">
        <v>259</v>
      </c>
      <c r="F37" s="34">
        <f t="shared" si="0"/>
        <v>1258</v>
      </c>
      <c r="G37" s="34">
        <v>0</v>
      </c>
      <c r="H37" s="34">
        <v>0</v>
      </c>
      <c r="I37" s="34">
        <f t="shared" si="1"/>
        <v>0</v>
      </c>
      <c r="J37" s="35">
        <f t="shared" si="2"/>
        <v>0</v>
      </c>
      <c r="K37" s="35">
        <f t="shared" si="2"/>
        <v>0</v>
      </c>
      <c r="L37" s="36">
        <v>0</v>
      </c>
    </row>
    <row r="38" spans="2:12" x14ac:dyDescent="0.25">
      <c r="B38" s="32">
        <v>32</v>
      </c>
      <c r="C38" s="33" t="s">
        <v>162</v>
      </c>
      <c r="D38" s="34">
        <v>1827</v>
      </c>
      <c r="E38" s="34">
        <v>354</v>
      </c>
      <c r="F38" s="34">
        <f t="shared" si="0"/>
        <v>2181</v>
      </c>
      <c r="G38" s="34">
        <v>0</v>
      </c>
      <c r="H38" s="34">
        <v>0</v>
      </c>
      <c r="I38" s="34">
        <f t="shared" si="1"/>
        <v>0</v>
      </c>
      <c r="J38" s="35">
        <f t="shared" si="2"/>
        <v>0</v>
      </c>
      <c r="K38" s="35">
        <f t="shared" si="2"/>
        <v>0</v>
      </c>
      <c r="L38" s="36">
        <v>0</v>
      </c>
    </row>
    <row r="39" spans="2:12" x14ac:dyDescent="0.25">
      <c r="C39" s="37" t="s">
        <v>130</v>
      </c>
      <c r="D39" s="38">
        <f t="shared" ref="D39:I39" si="3">SUM(D7:D38)</f>
        <v>46785</v>
      </c>
      <c r="E39" s="38">
        <f t="shared" si="3"/>
        <v>13583</v>
      </c>
      <c r="F39" s="38">
        <f t="shared" si="3"/>
        <v>60368</v>
      </c>
      <c r="G39" s="38">
        <f t="shared" si="3"/>
        <v>2955</v>
      </c>
      <c r="H39" s="38">
        <f t="shared" si="3"/>
        <v>765</v>
      </c>
      <c r="I39" s="38">
        <f t="shared" si="3"/>
        <v>3720</v>
      </c>
      <c r="J39" s="39">
        <f t="shared" si="2"/>
        <v>6.3161269637704395E-2</v>
      </c>
      <c r="K39" s="40">
        <f t="shared" si="2"/>
        <v>5.6320400500625784E-2</v>
      </c>
      <c r="L39" s="39">
        <v>6.1600000000000002E-2</v>
      </c>
    </row>
    <row r="42" spans="2:12" x14ac:dyDescent="0.25">
      <c r="E42" s="171" t="s">
        <v>163</v>
      </c>
      <c r="F42" s="171"/>
      <c r="G42" s="171"/>
      <c r="H42" s="171"/>
      <c r="I42" s="171"/>
      <c r="J42" s="38">
        <v>60368</v>
      </c>
    </row>
    <row r="43" spans="2:12" x14ac:dyDescent="0.25">
      <c r="E43" s="171" t="s">
        <v>164</v>
      </c>
      <c r="F43" s="171"/>
      <c r="G43" s="171"/>
      <c r="H43" s="171"/>
      <c r="I43" s="171"/>
      <c r="J43" s="38">
        <v>3720</v>
      </c>
    </row>
    <row r="44" spans="2:12" x14ac:dyDescent="0.25">
      <c r="E44" s="171" t="s">
        <v>165</v>
      </c>
      <c r="F44" s="171"/>
      <c r="G44" s="171"/>
      <c r="H44" s="171"/>
      <c r="I44" s="171"/>
      <c r="J44" s="41">
        <v>6.1600000000000002E-2</v>
      </c>
    </row>
  </sheetData>
  <mergeCells count="10">
    <mergeCell ref="E42:I42"/>
    <mergeCell ref="E43:I43"/>
    <mergeCell ref="E44:I44"/>
    <mergeCell ref="B2:L2"/>
    <mergeCell ref="B3:L3"/>
    <mergeCell ref="B5:B6"/>
    <mergeCell ref="C5:C6"/>
    <mergeCell ref="D5:F5"/>
    <mergeCell ref="G5:I5"/>
    <mergeCell ref="J5:L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Y39"/>
  <sheetViews>
    <sheetView topLeftCell="B1" workbookViewId="0">
      <pane xSplit="1" ySplit="1" topLeftCell="K2" activePane="bottomRight" state="frozen"/>
      <selection activeCell="E11" sqref="E11"/>
      <selection pane="topRight" activeCell="E11" sqref="E11"/>
      <selection pane="bottomLeft" activeCell="E11" sqref="E11"/>
      <selection pane="bottomRight" activeCell="E11" sqref="E11"/>
    </sheetView>
  </sheetViews>
  <sheetFormatPr baseColWidth="10" defaultRowHeight="15.75" x14ac:dyDescent="0.25"/>
  <cols>
    <col min="1" max="1" width="4.7109375" style="47" customWidth="1"/>
    <col min="2" max="2" width="18.85546875" bestFit="1" customWidth="1"/>
    <col min="3" max="3" width="18.85546875" customWidth="1"/>
    <col min="4" max="4" width="32.42578125" style="51" customWidth="1"/>
    <col min="5" max="5" width="28.140625" style="51" customWidth="1"/>
    <col min="6" max="6" width="24.85546875" customWidth="1"/>
    <col min="7" max="7" width="24.42578125" customWidth="1"/>
    <col min="8" max="8" width="26" bestFit="1" customWidth="1"/>
    <col min="9" max="9" width="25.140625" customWidth="1"/>
    <col min="10" max="10" width="22.5703125" customWidth="1"/>
    <col min="11" max="11" width="31.42578125" customWidth="1"/>
    <col min="12" max="12" width="30.5703125" customWidth="1"/>
    <col min="13" max="14" width="32.42578125" customWidth="1"/>
    <col min="15" max="15" width="21.7109375" customWidth="1"/>
    <col min="16" max="16" width="20.85546875" customWidth="1"/>
    <col min="17" max="17" width="22.5703125" customWidth="1"/>
    <col min="18" max="18" width="21.28515625" customWidth="1"/>
    <col min="19" max="19" width="22" customWidth="1"/>
    <col min="20" max="20" width="17.5703125" customWidth="1"/>
    <col min="21" max="21" width="18.85546875" customWidth="1"/>
    <col min="22" max="22" width="21.5703125" customWidth="1"/>
    <col min="23" max="23" width="21.42578125" customWidth="1"/>
    <col min="24" max="24" width="20" customWidth="1"/>
    <col min="25" max="25" width="19.7109375" customWidth="1"/>
  </cols>
  <sheetData>
    <row r="1" spans="1:25" s="18" customFormat="1" ht="119.25" customHeight="1" x14ac:dyDescent="0.25">
      <c r="A1" s="174" t="s">
        <v>166</v>
      </c>
      <c r="B1" s="174"/>
      <c r="C1" s="42" t="s">
        <v>167</v>
      </c>
      <c r="D1" s="43" t="s">
        <v>168</v>
      </c>
      <c r="E1" s="43" t="s">
        <v>169</v>
      </c>
      <c r="F1" s="43" t="s">
        <v>170</v>
      </c>
      <c r="G1" s="43" t="s">
        <v>171</v>
      </c>
      <c r="H1" s="43" t="s">
        <v>172</v>
      </c>
      <c r="I1" s="43" t="s">
        <v>173</v>
      </c>
      <c r="J1" s="43" t="s">
        <v>174</v>
      </c>
      <c r="K1" s="44" t="s">
        <v>175</v>
      </c>
      <c r="L1" s="44" t="s">
        <v>176</v>
      </c>
      <c r="M1" s="44" t="s">
        <v>177</v>
      </c>
      <c r="N1" s="45" t="s">
        <v>178</v>
      </c>
      <c r="O1" s="43" t="s">
        <v>179</v>
      </c>
      <c r="P1" s="43" t="s">
        <v>180</v>
      </c>
      <c r="Q1" s="43" t="s">
        <v>181</v>
      </c>
      <c r="R1" s="43" t="s">
        <v>182</v>
      </c>
      <c r="S1" s="43" t="s">
        <v>37</v>
      </c>
      <c r="T1" s="46" t="s">
        <v>183</v>
      </c>
      <c r="U1" s="43" t="s">
        <v>184</v>
      </c>
      <c r="V1" s="44" t="s">
        <v>185</v>
      </c>
      <c r="W1" s="44" t="s">
        <v>186</v>
      </c>
      <c r="X1" s="43" t="s">
        <v>187</v>
      </c>
      <c r="Y1" s="44" t="s">
        <v>188</v>
      </c>
    </row>
    <row r="2" spans="1:25" x14ac:dyDescent="0.25">
      <c r="A2" s="47">
        <v>1</v>
      </c>
      <c r="B2" s="47" t="s">
        <v>131</v>
      </c>
      <c r="C2" s="48">
        <v>0</v>
      </c>
      <c r="D2" s="47">
        <v>0</v>
      </c>
      <c r="E2" s="49">
        <v>0</v>
      </c>
      <c r="F2" s="49">
        <v>0</v>
      </c>
      <c r="G2" s="49">
        <v>63</v>
      </c>
      <c r="I2" s="49">
        <v>46</v>
      </c>
      <c r="J2" s="49">
        <v>635</v>
      </c>
      <c r="K2" s="49">
        <v>1554</v>
      </c>
      <c r="L2" s="49">
        <v>19375</v>
      </c>
      <c r="M2" s="49">
        <v>0</v>
      </c>
      <c r="N2" s="49">
        <v>0</v>
      </c>
      <c r="O2" s="49">
        <v>5417</v>
      </c>
      <c r="P2" s="49">
        <v>6861</v>
      </c>
      <c r="Q2" s="49">
        <v>12278</v>
      </c>
      <c r="R2" s="49">
        <v>3544</v>
      </c>
      <c r="S2" s="49">
        <v>10078</v>
      </c>
      <c r="T2" s="50"/>
      <c r="U2" s="49">
        <v>13622</v>
      </c>
      <c r="V2" s="49">
        <v>1095</v>
      </c>
      <c r="W2" s="49">
        <v>3222</v>
      </c>
      <c r="X2" s="49">
        <v>364</v>
      </c>
      <c r="Y2" s="49">
        <v>432</v>
      </c>
    </row>
    <row r="3" spans="1:25" x14ac:dyDescent="0.25">
      <c r="A3" s="47">
        <v>2</v>
      </c>
      <c r="B3" s="47" t="s">
        <v>132</v>
      </c>
      <c r="C3" s="48">
        <v>0</v>
      </c>
      <c r="D3" s="47">
        <v>0</v>
      </c>
      <c r="E3" s="49">
        <v>0</v>
      </c>
      <c r="F3" s="49">
        <v>0</v>
      </c>
      <c r="G3" s="49">
        <v>7735</v>
      </c>
      <c r="I3" s="49">
        <v>22</v>
      </c>
      <c r="J3" s="49">
        <v>330</v>
      </c>
      <c r="K3" s="49">
        <v>1444</v>
      </c>
      <c r="L3" s="49">
        <v>9298</v>
      </c>
      <c r="M3" s="49">
        <v>6</v>
      </c>
      <c r="N3" s="49">
        <v>207</v>
      </c>
      <c r="O3" s="49">
        <v>8562</v>
      </c>
      <c r="P3" s="49">
        <v>5447</v>
      </c>
      <c r="Q3" s="49">
        <v>14009</v>
      </c>
      <c r="R3" s="49">
        <v>3235</v>
      </c>
      <c r="S3" s="49">
        <v>5062</v>
      </c>
      <c r="T3" s="50">
        <v>1</v>
      </c>
      <c r="U3" s="49">
        <v>8298</v>
      </c>
      <c r="V3" s="49">
        <v>3500</v>
      </c>
      <c r="W3" s="49">
        <v>2416</v>
      </c>
      <c r="X3" s="49">
        <v>546</v>
      </c>
      <c r="Y3" s="49">
        <v>656</v>
      </c>
    </row>
    <row r="4" spans="1:25" x14ac:dyDescent="0.25">
      <c r="A4" s="47">
        <v>3</v>
      </c>
      <c r="B4" s="47" t="s">
        <v>189</v>
      </c>
      <c r="C4" s="48">
        <v>0</v>
      </c>
      <c r="D4" s="47">
        <v>0</v>
      </c>
      <c r="E4" s="49">
        <v>0</v>
      </c>
      <c r="F4" s="49">
        <v>5</v>
      </c>
      <c r="G4" s="49">
        <v>1007</v>
      </c>
      <c r="I4" s="49">
        <v>5</v>
      </c>
      <c r="J4" s="49">
        <v>128</v>
      </c>
      <c r="K4" s="49">
        <v>592</v>
      </c>
      <c r="L4" s="49">
        <v>3639</v>
      </c>
      <c r="M4" s="49">
        <v>20</v>
      </c>
      <c r="N4" s="49">
        <v>337</v>
      </c>
      <c r="O4" s="49">
        <v>3114</v>
      </c>
      <c r="P4" s="49">
        <v>2483</v>
      </c>
      <c r="Q4" s="49">
        <v>5597</v>
      </c>
      <c r="R4" s="49">
        <v>1128</v>
      </c>
      <c r="S4" s="49">
        <v>2546</v>
      </c>
      <c r="T4" s="50"/>
      <c r="U4" s="49">
        <v>3674</v>
      </c>
      <c r="V4" s="49">
        <v>1315</v>
      </c>
      <c r="W4" s="49">
        <v>1360</v>
      </c>
      <c r="X4" s="49">
        <v>246</v>
      </c>
      <c r="Y4" s="49">
        <v>263</v>
      </c>
    </row>
    <row r="5" spans="1:25" x14ac:dyDescent="0.25">
      <c r="A5" s="47">
        <v>4</v>
      </c>
      <c r="B5" s="47" t="s">
        <v>134</v>
      </c>
      <c r="C5" s="48">
        <v>0</v>
      </c>
      <c r="D5" s="47">
        <v>0</v>
      </c>
      <c r="E5" s="49">
        <v>0</v>
      </c>
      <c r="F5" s="49">
        <v>0</v>
      </c>
      <c r="G5" s="49">
        <v>1269</v>
      </c>
      <c r="I5" s="49">
        <v>34</v>
      </c>
      <c r="J5" s="49">
        <v>520</v>
      </c>
      <c r="K5" s="49">
        <v>1587</v>
      </c>
      <c r="L5" s="49">
        <v>9126</v>
      </c>
      <c r="M5" s="49">
        <v>8</v>
      </c>
      <c r="N5" s="49">
        <v>277</v>
      </c>
      <c r="O5" s="49">
        <v>5943</v>
      </c>
      <c r="P5" s="49">
        <v>9239</v>
      </c>
      <c r="Q5" s="49">
        <v>15182</v>
      </c>
      <c r="R5" s="49">
        <v>3799</v>
      </c>
      <c r="S5" s="49">
        <v>9424</v>
      </c>
      <c r="T5" s="50"/>
      <c r="U5" s="49">
        <v>13223</v>
      </c>
      <c r="V5" s="49">
        <v>2269</v>
      </c>
      <c r="W5" s="49">
        <v>2967</v>
      </c>
      <c r="X5" s="49">
        <v>1042</v>
      </c>
      <c r="Y5" s="49">
        <v>1114</v>
      </c>
    </row>
    <row r="6" spans="1:25" x14ac:dyDescent="0.25">
      <c r="A6" s="47">
        <v>5</v>
      </c>
      <c r="B6" s="47" t="s">
        <v>190</v>
      </c>
      <c r="C6" s="48">
        <v>0</v>
      </c>
      <c r="D6" s="47">
        <v>0</v>
      </c>
      <c r="E6" s="49">
        <v>0</v>
      </c>
      <c r="F6" s="49">
        <v>0</v>
      </c>
      <c r="G6" s="49">
        <v>77</v>
      </c>
      <c r="I6" s="49">
        <v>98</v>
      </c>
      <c r="J6" s="49">
        <v>699</v>
      </c>
      <c r="K6" s="49">
        <v>8757</v>
      </c>
      <c r="L6" s="49">
        <v>23530</v>
      </c>
      <c r="M6" s="49">
        <v>28</v>
      </c>
      <c r="N6" s="49">
        <v>63</v>
      </c>
      <c r="O6" s="49">
        <v>16280</v>
      </c>
      <c r="P6" s="49">
        <v>66259</v>
      </c>
      <c r="Q6" s="49">
        <v>82539</v>
      </c>
      <c r="R6" s="49">
        <v>6546</v>
      </c>
      <c r="S6" s="49">
        <v>38387</v>
      </c>
      <c r="T6" s="50"/>
      <c r="U6" s="49">
        <v>44933</v>
      </c>
      <c r="V6" s="49">
        <v>6846</v>
      </c>
      <c r="W6" s="49">
        <v>8955</v>
      </c>
      <c r="X6" s="49">
        <v>972</v>
      </c>
      <c r="Y6" s="49">
        <v>1026</v>
      </c>
    </row>
    <row r="7" spans="1:25" x14ac:dyDescent="0.25">
      <c r="A7" s="47">
        <v>6</v>
      </c>
      <c r="B7" s="47" t="s">
        <v>136</v>
      </c>
      <c r="C7" s="48">
        <v>0</v>
      </c>
      <c r="D7" s="47">
        <v>0</v>
      </c>
      <c r="E7" s="49">
        <v>0</v>
      </c>
      <c r="F7" s="49">
        <v>0</v>
      </c>
      <c r="G7" s="49">
        <v>1405</v>
      </c>
      <c r="I7" s="49">
        <v>13</v>
      </c>
      <c r="J7" s="49">
        <v>323</v>
      </c>
      <c r="K7" s="49">
        <v>451</v>
      </c>
      <c r="L7" s="49">
        <v>4832</v>
      </c>
      <c r="M7" s="49">
        <v>0</v>
      </c>
      <c r="N7" s="49">
        <v>1</v>
      </c>
      <c r="O7" s="49">
        <v>4516</v>
      </c>
      <c r="P7" s="49">
        <v>3094</v>
      </c>
      <c r="Q7" s="49">
        <v>7610</v>
      </c>
      <c r="R7" s="49">
        <v>2315</v>
      </c>
      <c r="S7" s="49">
        <v>3764</v>
      </c>
      <c r="T7" s="50"/>
      <c r="U7" s="49">
        <v>6079</v>
      </c>
      <c r="V7" s="49">
        <v>2262</v>
      </c>
      <c r="W7" s="49">
        <v>1505</v>
      </c>
      <c r="X7" s="49">
        <v>270</v>
      </c>
      <c r="Y7" s="49">
        <v>288</v>
      </c>
    </row>
    <row r="8" spans="1:25" x14ac:dyDescent="0.25">
      <c r="A8" s="47">
        <v>7</v>
      </c>
      <c r="B8" s="47" t="s">
        <v>137</v>
      </c>
      <c r="C8" s="48">
        <v>0</v>
      </c>
      <c r="D8" s="47">
        <v>0</v>
      </c>
      <c r="E8" s="49">
        <v>0</v>
      </c>
      <c r="F8" s="49">
        <v>0</v>
      </c>
      <c r="G8" s="49">
        <v>4192</v>
      </c>
      <c r="I8" s="49">
        <v>103</v>
      </c>
      <c r="J8" s="49">
        <v>1701</v>
      </c>
      <c r="K8" s="49">
        <v>6755</v>
      </c>
      <c r="L8" s="49">
        <v>74168</v>
      </c>
      <c r="M8" s="49">
        <v>238</v>
      </c>
      <c r="N8" s="49">
        <v>28144</v>
      </c>
      <c r="O8" s="49">
        <v>6670</v>
      </c>
      <c r="P8" s="49">
        <v>106968</v>
      </c>
      <c r="Q8" s="49">
        <v>113638</v>
      </c>
      <c r="R8" s="49">
        <v>5916</v>
      </c>
      <c r="S8" s="49">
        <v>75021</v>
      </c>
      <c r="T8" s="50"/>
      <c r="U8" s="49">
        <v>80937</v>
      </c>
      <c r="V8" s="49">
        <v>12188</v>
      </c>
      <c r="W8" s="49">
        <v>30372</v>
      </c>
      <c r="X8" s="49">
        <v>5968</v>
      </c>
      <c r="Y8" s="49">
        <v>6508</v>
      </c>
    </row>
    <row r="9" spans="1:25" x14ac:dyDescent="0.25">
      <c r="A9" s="47">
        <v>8</v>
      </c>
      <c r="B9" s="47" t="s">
        <v>138</v>
      </c>
      <c r="C9" s="48">
        <v>0</v>
      </c>
      <c r="D9" s="47">
        <v>0</v>
      </c>
      <c r="E9" s="49">
        <v>0</v>
      </c>
      <c r="F9" s="49">
        <v>4</v>
      </c>
      <c r="G9" s="49">
        <v>3894</v>
      </c>
      <c r="I9" s="49">
        <v>219</v>
      </c>
      <c r="J9" s="49">
        <v>861</v>
      </c>
      <c r="K9" s="49">
        <v>7645</v>
      </c>
      <c r="L9" s="49">
        <v>23998</v>
      </c>
      <c r="M9" s="49">
        <v>12</v>
      </c>
      <c r="N9" s="49">
        <v>1076</v>
      </c>
      <c r="O9" s="49">
        <v>12084</v>
      </c>
      <c r="P9" s="49">
        <v>56784</v>
      </c>
      <c r="Q9" s="49">
        <v>68868</v>
      </c>
      <c r="R9" s="49">
        <v>6207</v>
      </c>
      <c r="S9" s="49">
        <v>19115</v>
      </c>
      <c r="T9" s="50"/>
      <c r="U9" s="49">
        <v>25322</v>
      </c>
      <c r="V9" s="49">
        <v>8582</v>
      </c>
      <c r="W9" s="49">
        <v>8350</v>
      </c>
      <c r="X9" s="49">
        <v>1167</v>
      </c>
      <c r="Y9" s="49">
        <v>1253</v>
      </c>
    </row>
    <row r="10" spans="1:25" x14ac:dyDescent="0.25">
      <c r="A10" s="47">
        <v>9</v>
      </c>
      <c r="B10" s="47" t="s">
        <v>139</v>
      </c>
      <c r="C10" s="48">
        <v>0</v>
      </c>
      <c r="D10" s="47">
        <v>1</v>
      </c>
      <c r="E10" s="49">
        <v>1</v>
      </c>
      <c r="F10" s="49">
        <v>9</v>
      </c>
      <c r="G10" s="49">
        <v>9248</v>
      </c>
      <c r="I10" s="49">
        <v>126</v>
      </c>
      <c r="J10" s="49">
        <v>1490</v>
      </c>
      <c r="K10" s="49">
        <v>4266</v>
      </c>
      <c r="L10" s="49">
        <v>26578</v>
      </c>
      <c r="M10" s="49">
        <v>0</v>
      </c>
      <c r="N10" s="49">
        <v>0</v>
      </c>
      <c r="O10" s="49">
        <v>15836</v>
      </c>
      <c r="P10" s="49">
        <v>25565</v>
      </c>
      <c r="Q10" s="49">
        <v>41401</v>
      </c>
      <c r="R10" s="49">
        <v>12421</v>
      </c>
      <c r="S10" s="49">
        <v>15518</v>
      </c>
      <c r="T10" s="50"/>
      <c r="U10" s="49">
        <v>27939</v>
      </c>
      <c r="V10" s="49">
        <v>7896</v>
      </c>
      <c r="W10" s="49">
        <v>6031</v>
      </c>
      <c r="X10" s="49">
        <v>1392</v>
      </c>
      <c r="Y10" s="49">
        <v>1421</v>
      </c>
    </row>
    <row r="11" spans="1:25" x14ac:dyDescent="0.25">
      <c r="A11" s="47">
        <v>10</v>
      </c>
      <c r="B11" s="47" t="s">
        <v>140</v>
      </c>
      <c r="C11" s="48">
        <v>0</v>
      </c>
      <c r="D11" s="47">
        <v>0</v>
      </c>
      <c r="E11" s="49">
        <v>0</v>
      </c>
      <c r="F11" s="49">
        <v>0</v>
      </c>
      <c r="G11" s="49">
        <v>650</v>
      </c>
      <c r="I11" s="49">
        <v>60</v>
      </c>
      <c r="J11" s="49">
        <v>290</v>
      </c>
      <c r="K11" s="49">
        <v>6513</v>
      </c>
      <c r="L11" s="49">
        <v>21246</v>
      </c>
      <c r="M11" s="49">
        <v>2</v>
      </c>
      <c r="N11" s="49">
        <v>765</v>
      </c>
      <c r="O11" s="49">
        <v>7382</v>
      </c>
      <c r="P11" s="49">
        <v>61549</v>
      </c>
      <c r="Q11" s="49">
        <v>68931</v>
      </c>
      <c r="R11" s="49">
        <v>3665</v>
      </c>
      <c r="S11" s="49">
        <v>34423</v>
      </c>
      <c r="T11" s="50"/>
      <c r="U11" s="49">
        <v>38088</v>
      </c>
      <c r="V11" s="49">
        <v>6813</v>
      </c>
      <c r="W11" s="49">
        <v>4871</v>
      </c>
      <c r="X11" s="49">
        <v>2154</v>
      </c>
      <c r="Y11" s="49">
        <v>2178</v>
      </c>
    </row>
    <row r="12" spans="1:25" x14ac:dyDescent="0.25">
      <c r="A12" s="47">
        <v>11</v>
      </c>
      <c r="B12" s="47" t="s">
        <v>141</v>
      </c>
      <c r="C12" s="48">
        <v>895</v>
      </c>
      <c r="D12" s="47">
        <v>684</v>
      </c>
      <c r="E12" s="49">
        <v>757</v>
      </c>
      <c r="F12" s="49">
        <v>1124</v>
      </c>
      <c r="G12" s="49">
        <v>1810</v>
      </c>
      <c r="H12" s="51"/>
      <c r="I12" s="49">
        <v>23</v>
      </c>
      <c r="J12" s="49">
        <v>1177</v>
      </c>
      <c r="K12" s="49">
        <v>2420</v>
      </c>
      <c r="L12" s="49">
        <v>20391</v>
      </c>
      <c r="M12" s="49">
        <v>0</v>
      </c>
      <c r="N12" s="49">
        <v>0</v>
      </c>
      <c r="O12" s="49">
        <v>3501</v>
      </c>
      <c r="P12" s="49">
        <v>15371</v>
      </c>
      <c r="Q12" s="49">
        <v>18872</v>
      </c>
      <c r="R12" s="49">
        <v>714</v>
      </c>
      <c r="S12" s="49">
        <v>9236</v>
      </c>
      <c r="T12" s="50"/>
      <c r="U12" s="49">
        <v>9950</v>
      </c>
      <c r="V12" s="49">
        <v>9843</v>
      </c>
      <c r="W12" s="49">
        <v>8258</v>
      </c>
      <c r="X12" s="49">
        <v>1126</v>
      </c>
      <c r="Y12" s="49">
        <v>1496</v>
      </c>
    </row>
    <row r="13" spans="1:25" x14ac:dyDescent="0.25">
      <c r="A13" s="47">
        <v>12</v>
      </c>
      <c r="B13" s="47" t="s">
        <v>142</v>
      </c>
      <c r="C13" s="48">
        <v>0</v>
      </c>
      <c r="D13" s="47">
        <v>0</v>
      </c>
      <c r="E13" s="49">
        <v>0</v>
      </c>
      <c r="F13" s="49">
        <v>0</v>
      </c>
      <c r="G13" s="49">
        <v>4917</v>
      </c>
      <c r="I13" s="49">
        <v>28</v>
      </c>
      <c r="J13" s="49">
        <v>738</v>
      </c>
      <c r="K13" s="49">
        <v>2308</v>
      </c>
      <c r="L13" s="49">
        <v>34772</v>
      </c>
      <c r="M13" s="49">
        <v>2</v>
      </c>
      <c r="N13" s="49">
        <v>7878</v>
      </c>
      <c r="O13" s="49">
        <v>6830</v>
      </c>
      <c r="P13" s="49">
        <v>39268</v>
      </c>
      <c r="Q13" s="49">
        <v>46098</v>
      </c>
      <c r="R13" s="49">
        <v>5014</v>
      </c>
      <c r="S13" s="49">
        <v>39472</v>
      </c>
      <c r="T13" s="50">
        <v>1</v>
      </c>
      <c r="U13" s="49">
        <v>44487</v>
      </c>
      <c r="V13" s="49">
        <v>4279</v>
      </c>
      <c r="W13" s="49">
        <v>6169</v>
      </c>
      <c r="X13" s="49">
        <v>3173</v>
      </c>
      <c r="Y13" s="49">
        <v>3513</v>
      </c>
    </row>
    <row r="14" spans="1:25" x14ac:dyDescent="0.25">
      <c r="A14" s="47">
        <v>13</v>
      </c>
      <c r="B14" s="47" t="s">
        <v>191</v>
      </c>
      <c r="C14" s="48">
        <v>0</v>
      </c>
      <c r="D14" s="47">
        <v>0</v>
      </c>
      <c r="E14" s="49">
        <v>0</v>
      </c>
      <c r="F14" s="49">
        <v>0</v>
      </c>
      <c r="G14" s="49">
        <v>1631</v>
      </c>
      <c r="I14" s="49">
        <v>36</v>
      </c>
      <c r="J14" s="49">
        <v>405</v>
      </c>
      <c r="K14" s="49">
        <v>2873</v>
      </c>
      <c r="L14" s="49">
        <v>19719</v>
      </c>
      <c r="M14" s="49">
        <v>31</v>
      </c>
      <c r="N14" s="49">
        <v>4438</v>
      </c>
      <c r="O14" s="49">
        <v>6035</v>
      </c>
      <c r="P14" s="49">
        <v>26002</v>
      </c>
      <c r="Q14" s="49">
        <v>32037</v>
      </c>
      <c r="R14" s="49">
        <v>1617</v>
      </c>
      <c r="S14" s="49">
        <v>16239</v>
      </c>
      <c r="T14" s="50"/>
      <c r="U14" s="49">
        <v>17856</v>
      </c>
      <c r="V14" s="49">
        <v>5457</v>
      </c>
      <c r="W14" s="49">
        <v>6981</v>
      </c>
      <c r="X14" s="49">
        <v>3951</v>
      </c>
      <c r="Y14" s="49">
        <v>4851</v>
      </c>
    </row>
    <row r="15" spans="1:25" x14ac:dyDescent="0.25">
      <c r="A15" s="47">
        <v>14</v>
      </c>
      <c r="B15" s="47" t="s">
        <v>144</v>
      </c>
      <c r="C15" s="48">
        <v>68</v>
      </c>
      <c r="D15" s="47">
        <v>153</v>
      </c>
      <c r="E15" s="49">
        <v>159</v>
      </c>
      <c r="F15" s="49">
        <v>160</v>
      </c>
      <c r="G15" s="49">
        <v>13159</v>
      </c>
      <c r="I15" s="49">
        <v>56</v>
      </c>
      <c r="J15" s="49">
        <v>1341</v>
      </c>
      <c r="K15" s="49">
        <v>3234</v>
      </c>
      <c r="L15" s="49">
        <v>29336</v>
      </c>
      <c r="M15" s="49">
        <v>0</v>
      </c>
      <c r="N15" s="49">
        <v>42</v>
      </c>
      <c r="O15" s="49">
        <v>11307</v>
      </c>
      <c r="P15" s="49">
        <v>21110</v>
      </c>
      <c r="Q15" s="49">
        <v>32417</v>
      </c>
      <c r="R15" s="49">
        <v>3635</v>
      </c>
      <c r="S15" s="49">
        <v>18291</v>
      </c>
      <c r="T15" s="50"/>
      <c r="U15" s="49">
        <v>21926</v>
      </c>
      <c r="V15" s="49">
        <v>8674</v>
      </c>
      <c r="W15" s="49">
        <v>6640</v>
      </c>
      <c r="X15" s="49">
        <v>1401</v>
      </c>
      <c r="Y15" s="49">
        <v>1576</v>
      </c>
    </row>
    <row r="16" spans="1:25" x14ac:dyDescent="0.25">
      <c r="A16" s="47">
        <v>15</v>
      </c>
      <c r="B16" s="47" t="s">
        <v>145</v>
      </c>
      <c r="C16" s="48">
        <v>0</v>
      </c>
      <c r="D16" s="47">
        <v>0</v>
      </c>
      <c r="E16" s="49">
        <v>0</v>
      </c>
      <c r="F16" s="49">
        <v>1</v>
      </c>
      <c r="G16" s="49">
        <v>22565</v>
      </c>
      <c r="I16" s="49">
        <v>133</v>
      </c>
      <c r="J16" s="49">
        <v>2612</v>
      </c>
      <c r="K16" s="49">
        <v>11611</v>
      </c>
      <c r="L16" s="49">
        <v>76687</v>
      </c>
      <c r="M16" s="49">
        <v>0</v>
      </c>
      <c r="N16" s="49">
        <v>3146</v>
      </c>
      <c r="O16" s="49">
        <v>48585</v>
      </c>
      <c r="P16" s="49">
        <v>72080</v>
      </c>
      <c r="Q16" s="49">
        <v>120665</v>
      </c>
      <c r="R16" s="49">
        <v>32452</v>
      </c>
      <c r="S16" s="49">
        <v>45712</v>
      </c>
      <c r="T16" s="50">
        <v>2</v>
      </c>
      <c r="U16" s="49">
        <v>78166</v>
      </c>
      <c r="V16" s="49">
        <v>19447</v>
      </c>
      <c r="W16" s="49">
        <v>17410</v>
      </c>
      <c r="X16" s="49">
        <v>4307</v>
      </c>
      <c r="Y16" s="49">
        <v>4700</v>
      </c>
    </row>
    <row r="17" spans="1:25" x14ac:dyDescent="0.25">
      <c r="A17" s="47">
        <v>16</v>
      </c>
      <c r="B17" s="47" t="s">
        <v>192</v>
      </c>
      <c r="C17" s="48">
        <v>162</v>
      </c>
      <c r="D17" s="47">
        <v>229</v>
      </c>
      <c r="E17" s="49">
        <v>234</v>
      </c>
      <c r="F17" s="49">
        <v>240</v>
      </c>
      <c r="G17" s="49">
        <v>12112</v>
      </c>
      <c r="I17" s="49">
        <v>29</v>
      </c>
      <c r="J17" s="49">
        <v>793</v>
      </c>
      <c r="K17" s="49">
        <v>4687</v>
      </c>
      <c r="L17" s="49">
        <v>43897</v>
      </c>
      <c r="M17" s="49">
        <v>43</v>
      </c>
      <c r="N17" s="49">
        <v>3443</v>
      </c>
      <c r="O17" s="49">
        <v>16618</v>
      </c>
      <c r="P17" s="49">
        <v>55300</v>
      </c>
      <c r="Q17" s="49">
        <v>71918</v>
      </c>
      <c r="R17" s="49">
        <v>13081</v>
      </c>
      <c r="S17" s="49">
        <v>38905</v>
      </c>
      <c r="T17" s="50"/>
      <c r="U17" s="49">
        <v>51986</v>
      </c>
      <c r="V17" s="49">
        <v>8815</v>
      </c>
      <c r="W17" s="49">
        <v>10603</v>
      </c>
      <c r="X17" s="49">
        <v>2887</v>
      </c>
      <c r="Y17" s="49">
        <v>3138</v>
      </c>
    </row>
    <row r="18" spans="1:25" x14ac:dyDescent="0.25">
      <c r="A18" s="47">
        <v>17</v>
      </c>
      <c r="B18" s="47" t="s">
        <v>147</v>
      </c>
      <c r="C18" s="48">
        <v>0</v>
      </c>
      <c r="D18" s="47">
        <v>0</v>
      </c>
      <c r="E18" s="49">
        <v>0</v>
      </c>
      <c r="F18" s="49">
        <v>7</v>
      </c>
      <c r="G18" s="49">
        <v>2327</v>
      </c>
      <c r="I18" s="49">
        <v>58</v>
      </c>
      <c r="J18" s="49">
        <v>1190</v>
      </c>
      <c r="K18" s="49">
        <v>1901</v>
      </c>
      <c r="L18" s="49">
        <v>14642</v>
      </c>
      <c r="M18" s="49">
        <v>8</v>
      </c>
      <c r="N18" s="49">
        <v>78</v>
      </c>
      <c r="O18" s="49">
        <v>7596</v>
      </c>
      <c r="P18" s="49">
        <v>14060</v>
      </c>
      <c r="Q18" s="49">
        <v>21656</v>
      </c>
      <c r="R18" s="49">
        <v>4276</v>
      </c>
      <c r="S18" s="49">
        <v>9352</v>
      </c>
      <c r="T18" s="50"/>
      <c r="U18" s="49">
        <v>13628</v>
      </c>
      <c r="V18" s="49">
        <v>2995</v>
      </c>
      <c r="W18" s="49">
        <v>4340</v>
      </c>
      <c r="X18" s="49">
        <v>1076</v>
      </c>
      <c r="Y18" s="49">
        <v>1218</v>
      </c>
    </row>
    <row r="19" spans="1:25" x14ac:dyDescent="0.25">
      <c r="A19" s="47">
        <v>18</v>
      </c>
      <c r="B19" s="47" t="s">
        <v>148</v>
      </c>
      <c r="C19" s="48">
        <v>0</v>
      </c>
      <c r="D19" s="47">
        <v>0</v>
      </c>
      <c r="E19" s="49">
        <v>0</v>
      </c>
      <c r="F19" s="49">
        <v>1</v>
      </c>
      <c r="G19" s="49">
        <v>932</v>
      </c>
      <c r="I19" s="49">
        <v>35</v>
      </c>
      <c r="J19" s="49">
        <v>408</v>
      </c>
      <c r="K19" s="49">
        <v>2065</v>
      </c>
      <c r="L19" s="49">
        <v>11075</v>
      </c>
      <c r="M19" s="49">
        <v>32</v>
      </c>
      <c r="N19" s="49">
        <v>745</v>
      </c>
      <c r="O19" s="49">
        <v>4199</v>
      </c>
      <c r="P19" s="49">
        <v>22882</v>
      </c>
      <c r="Q19" s="49">
        <v>27081</v>
      </c>
      <c r="R19" s="49">
        <v>2375</v>
      </c>
      <c r="S19" s="49">
        <v>13376</v>
      </c>
      <c r="T19" s="50">
        <v>2</v>
      </c>
      <c r="U19" s="49">
        <v>15753</v>
      </c>
      <c r="V19" s="49">
        <v>1978</v>
      </c>
      <c r="W19" s="49">
        <v>3838</v>
      </c>
      <c r="X19" s="49">
        <v>785</v>
      </c>
      <c r="Y19" s="49">
        <v>858</v>
      </c>
    </row>
    <row r="20" spans="1:25" x14ac:dyDescent="0.25">
      <c r="A20" s="47">
        <v>19</v>
      </c>
      <c r="B20" s="47" t="s">
        <v>149</v>
      </c>
      <c r="C20" s="48">
        <v>0</v>
      </c>
      <c r="D20" s="47">
        <v>0</v>
      </c>
      <c r="E20" s="49">
        <v>0</v>
      </c>
      <c r="F20" s="49">
        <v>0</v>
      </c>
      <c r="G20" s="49">
        <v>1146</v>
      </c>
      <c r="I20" s="49">
        <v>45</v>
      </c>
      <c r="J20" s="49">
        <v>287</v>
      </c>
      <c r="K20" s="49">
        <v>5105</v>
      </c>
      <c r="L20" s="49">
        <v>17902</v>
      </c>
      <c r="M20" s="49">
        <v>0</v>
      </c>
      <c r="N20" s="49">
        <v>0</v>
      </c>
      <c r="O20" s="49">
        <v>11624</v>
      </c>
      <c r="P20" s="49">
        <v>32592</v>
      </c>
      <c r="Q20" s="49">
        <v>44216</v>
      </c>
      <c r="R20" s="49">
        <v>4196</v>
      </c>
      <c r="S20" s="49">
        <v>17944</v>
      </c>
      <c r="T20" s="50"/>
      <c r="U20" s="49">
        <v>22140</v>
      </c>
      <c r="V20" s="49">
        <v>6243</v>
      </c>
      <c r="W20" s="49">
        <v>6474</v>
      </c>
      <c r="X20" s="49">
        <v>800</v>
      </c>
      <c r="Y20" s="49">
        <v>851</v>
      </c>
    </row>
    <row r="21" spans="1:25" x14ac:dyDescent="0.25">
      <c r="A21" s="47">
        <v>20</v>
      </c>
      <c r="B21" s="47" t="s">
        <v>150</v>
      </c>
      <c r="C21" s="48">
        <v>0</v>
      </c>
      <c r="D21" s="47">
        <v>0</v>
      </c>
      <c r="E21" s="49">
        <v>0</v>
      </c>
      <c r="F21" s="49">
        <v>0</v>
      </c>
      <c r="G21" s="49">
        <v>7536</v>
      </c>
      <c r="I21" s="49">
        <v>103</v>
      </c>
      <c r="J21" s="49">
        <v>1184</v>
      </c>
      <c r="K21" s="49">
        <v>8047</v>
      </c>
      <c r="L21" s="49">
        <v>90963</v>
      </c>
      <c r="M21" s="49">
        <v>36</v>
      </c>
      <c r="N21" s="49">
        <v>14641</v>
      </c>
      <c r="O21" s="49">
        <v>13712</v>
      </c>
      <c r="P21" s="49">
        <v>119012</v>
      </c>
      <c r="Q21" s="49">
        <v>132724</v>
      </c>
      <c r="R21" s="49">
        <v>16574</v>
      </c>
      <c r="S21" s="49">
        <v>61186</v>
      </c>
      <c r="T21" s="50"/>
      <c r="U21" s="49">
        <v>77760</v>
      </c>
      <c r="V21" s="49">
        <v>8651</v>
      </c>
      <c r="W21" s="49">
        <v>12149</v>
      </c>
      <c r="X21" s="49">
        <v>5696</v>
      </c>
      <c r="Y21" s="49">
        <v>5949</v>
      </c>
    </row>
    <row r="22" spans="1:25" x14ac:dyDescent="0.25">
      <c r="A22" s="47">
        <v>21</v>
      </c>
      <c r="B22" s="47" t="s">
        <v>151</v>
      </c>
      <c r="C22" s="48">
        <v>0</v>
      </c>
      <c r="D22" s="47">
        <v>0</v>
      </c>
      <c r="E22" s="49">
        <v>0</v>
      </c>
      <c r="F22" s="49">
        <v>24</v>
      </c>
      <c r="G22" s="49">
        <v>6199</v>
      </c>
      <c r="I22" s="49">
        <v>181</v>
      </c>
      <c r="J22" s="49">
        <v>2298</v>
      </c>
      <c r="K22" s="49">
        <v>7626</v>
      </c>
      <c r="L22" s="49">
        <v>43521</v>
      </c>
      <c r="M22" s="49">
        <v>36</v>
      </c>
      <c r="N22" s="49">
        <v>6983</v>
      </c>
      <c r="O22" s="49">
        <v>10467</v>
      </c>
      <c r="P22" s="49">
        <v>65427</v>
      </c>
      <c r="Q22" s="49">
        <v>75894</v>
      </c>
      <c r="R22" s="49">
        <v>8930</v>
      </c>
      <c r="S22" s="49">
        <v>50536</v>
      </c>
      <c r="T22" s="50"/>
      <c r="U22" s="49">
        <v>59466</v>
      </c>
      <c r="V22" s="49">
        <v>12720</v>
      </c>
      <c r="W22" s="49">
        <v>14458</v>
      </c>
      <c r="X22" s="49">
        <v>2655</v>
      </c>
      <c r="Y22" s="49">
        <v>2925</v>
      </c>
    </row>
    <row r="23" spans="1:25" x14ac:dyDescent="0.25">
      <c r="A23" s="47">
        <v>22</v>
      </c>
      <c r="B23" s="47" t="s">
        <v>152</v>
      </c>
      <c r="C23" s="48">
        <v>3</v>
      </c>
      <c r="D23" s="47">
        <v>4</v>
      </c>
      <c r="E23" s="49">
        <v>5</v>
      </c>
      <c r="F23" s="49">
        <v>27</v>
      </c>
      <c r="G23" s="49">
        <v>1048</v>
      </c>
      <c r="I23" s="49">
        <v>120</v>
      </c>
      <c r="J23" s="49">
        <v>1157</v>
      </c>
      <c r="K23" s="49">
        <v>4648</v>
      </c>
      <c r="L23" s="49">
        <v>35038</v>
      </c>
      <c r="M23" s="49">
        <v>0</v>
      </c>
      <c r="N23" s="49">
        <v>328</v>
      </c>
      <c r="O23" s="49">
        <v>12663</v>
      </c>
      <c r="P23" s="49">
        <v>46531</v>
      </c>
      <c r="Q23" s="49">
        <v>59194</v>
      </c>
      <c r="R23" s="49">
        <v>5085</v>
      </c>
      <c r="S23" s="49">
        <v>36507</v>
      </c>
      <c r="T23" s="50"/>
      <c r="U23" s="49">
        <v>41592</v>
      </c>
      <c r="V23" s="49">
        <v>7079</v>
      </c>
      <c r="W23" s="49">
        <v>9267</v>
      </c>
      <c r="X23" s="49">
        <v>1540</v>
      </c>
      <c r="Y23" s="49">
        <v>1615</v>
      </c>
    </row>
    <row r="24" spans="1:25" x14ac:dyDescent="0.25">
      <c r="A24" s="47">
        <v>23</v>
      </c>
      <c r="B24" s="47" t="s">
        <v>153</v>
      </c>
      <c r="C24" s="48">
        <v>0</v>
      </c>
      <c r="D24" s="47">
        <v>0</v>
      </c>
      <c r="E24" s="49">
        <v>0</v>
      </c>
      <c r="F24" s="49">
        <v>0</v>
      </c>
      <c r="G24" s="49">
        <v>780</v>
      </c>
      <c r="I24" s="49">
        <v>65</v>
      </c>
      <c r="J24" s="49">
        <v>1094</v>
      </c>
      <c r="K24" s="49">
        <v>1534</v>
      </c>
      <c r="L24" s="49">
        <v>10941</v>
      </c>
      <c r="M24" s="49">
        <v>4</v>
      </c>
      <c r="N24" s="49">
        <v>413</v>
      </c>
      <c r="O24" s="49">
        <v>2073</v>
      </c>
      <c r="P24" s="49">
        <v>11936</v>
      </c>
      <c r="Q24" s="49">
        <v>14009</v>
      </c>
      <c r="R24" s="49">
        <v>983</v>
      </c>
      <c r="S24" s="49">
        <v>8820</v>
      </c>
      <c r="T24" s="50"/>
      <c r="U24" s="49">
        <v>9803</v>
      </c>
      <c r="V24" s="49">
        <v>3219</v>
      </c>
      <c r="W24" s="49">
        <v>2468</v>
      </c>
      <c r="X24" s="49">
        <v>953</v>
      </c>
      <c r="Y24" s="49">
        <v>1100</v>
      </c>
    </row>
    <row r="25" spans="1:25" x14ac:dyDescent="0.25">
      <c r="A25" s="47">
        <v>24</v>
      </c>
      <c r="B25" s="47" t="s">
        <v>154</v>
      </c>
      <c r="C25" s="48">
        <v>0</v>
      </c>
      <c r="D25" s="47">
        <v>0</v>
      </c>
      <c r="E25" s="49">
        <v>0</v>
      </c>
      <c r="F25" s="49">
        <v>0</v>
      </c>
      <c r="G25" s="49">
        <v>3142</v>
      </c>
      <c r="I25" s="49">
        <v>83</v>
      </c>
      <c r="J25" s="49">
        <v>731</v>
      </c>
      <c r="K25" s="49">
        <v>8078</v>
      </c>
      <c r="L25" s="49">
        <v>36390</v>
      </c>
      <c r="M25" s="49">
        <v>45</v>
      </c>
      <c r="N25" s="49">
        <v>3517</v>
      </c>
      <c r="O25" s="49">
        <v>13941</v>
      </c>
      <c r="P25" s="49">
        <v>82601</v>
      </c>
      <c r="Q25" s="49">
        <v>96542</v>
      </c>
      <c r="R25" s="49">
        <v>11663</v>
      </c>
      <c r="S25" s="49">
        <v>46555</v>
      </c>
      <c r="T25" s="50">
        <v>1</v>
      </c>
      <c r="U25" s="49">
        <v>58219</v>
      </c>
      <c r="V25" s="49">
        <v>8767</v>
      </c>
      <c r="W25" s="49">
        <v>8399</v>
      </c>
      <c r="X25" s="49">
        <v>2413</v>
      </c>
      <c r="Y25" s="49">
        <v>2488</v>
      </c>
    </row>
    <row r="26" spans="1:25" x14ac:dyDescent="0.25">
      <c r="A26" s="47">
        <v>25</v>
      </c>
      <c r="B26" s="47" t="s">
        <v>155</v>
      </c>
      <c r="C26" s="48">
        <v>0</v>
      </c>
      <c r="D26" s="47">
        <v>0</v>
      </c>
      <c r="E26" s="49">
        <v>0</v>
      </c>
      <c r="F26" s="49">
        <v>0</v>
      </c>
      <c r="G26" s="49">
        <v>1989</v>
      </c>
      <c r="I26" s="49">
        <v>26</v>
      </c>
      <c r="J26" s="49">
        <v>407</v>
      </c>
      <c r="K26" s="49">
        <v>2190</v>
      </c>
      <c r="L26" s="49">
        <v>17899</v>
      </c>
      <c r="M26" s="49">
        <v>101</v>
      </c>
      <c r="N26" s="49">
        <v>1543</v>
      </c>
      <c r="O26" s="49">
        <v>8030</v>
      </c>
      <c r="P26" s="49">
        <v>20555</v>
      </c>
      <c r="Q26" s="49">
        <v>28585</v>
      </c>
      <c r="R26" s="49">
        <v>3634</v>
      </c>
      <c r="S26" s="49">
        <v>23232</v>
      </c>
      <c r="T26" s="50"/>
      <c r="U26" s="49">
        <v>26866</v>
      </c>
      <c r="V26" s="49">
        <v>6618</v>
      </c>
      <c r="W26" s="49">
        <v>7233</v>
      </c>
      <c r="X26" s="49">
        <v>1254</v>
      </c>
      <c r="Y26" s="49">
        <v>1365</v>
      </c>
    </row>
    <row r="27" spans="1:25" x14ac:dyDescent="0.25">
      <c r="A27" s="47">
        <v>26</v>
      </c>
      <c r="B27" s="47" t="s">
        <v>156</v>
      </c>
      <c r="C27" s="48">
        <v>0</v>
      </c>
      <c r="D27" s="47">
        <v>0</v>
      </c>
      <c r="E27" s="49">
        <v>0</v>
      </c>
      <c r="F27" s="49">
        <v>0</v>
      </c>
      <c r="G27" s="49">
        <v>748</v>
      </c>
      <c r="I27" s="49">
        <v>41</v>
      </c>
      <c r="J27" s="49">
        <v>261</v>
      </c>
      <c r="K27" s="49">
        <v>8624</v>
      </c>
      <c r="L27" s="49">
        <v>26441</v>
      </c>
      <c r="M27" s="49">
        <v>33</v>
      </c>
      <c r="N27" s="49">
        <v>188</v>
      </c>
      <c r="O27" s="49">
        <v>16414</v>
      </c>
      <c r="P27" s="49">
        <v>83864</v>
      </c>
      <c r="Q27" s="49">
        <v>100278</v>
      </c>
      <c r="R27" s="49">
        <v>6263</v>
      </c>
      <c r="S27" s="49">
        <v>59886</v>
      </c>
      <c r="T27" s="50"/>
      <c r="U27" s="49">
        <v>66149</v>
      </c>
      <c r="V27" s="49">
        <v>6086</v>
      </c>
      <c r="W27" s="49">
        <v>10519</v>
      </c>
      <c r="X27" s="49">
        <v>1335</v>
      </c>
      <c r="Y27" s="49">
        <v>1343</v>
      </c>
    </row>
    <row r="28" spans="1:25" x14ac:dyDescent="0.25">
      <c r="A28" s="47">
        <v>27</v>
      </c>
      <c r="B28" s="47" t="s">
        <v>157</v>
      </c>
      <c r="C28" s="48">
        <v>0</v>
      </c>
      <c r="D28" s="47">
        <v>0</v>
      </c>
      <c r="E28" s="49">
        <v>0</v>
      </c>
      <c r="F28" s="49">
        <v>0</v>
      </c>
      <c r="G28" s="49">
        <v>2897</v>
      </c>
      <c r="I28" s="49">
        <v>2</v>
      </c>
      <c r="J28" s="49">
        <v>44</v>
      </c>
      <c r="K28" s="49">
        <v>482</v>
      </c>
      <c r="L28" s="49">
        <v>13418</v>
      </c>
      <c r="M28" s="49">
        <v>0</v>
      </c>
      <c r="N28" s="49">
        <v>4</v>
      </c>
      <c r="O28" s="49">
        <v>1150</v>
      </c>
      <c r="P28" s="49">
        <v>17975</v>
      </c>
      <c r="Q28" s="49">
        <v>19125</v>
      </c>
      <c r="R28" s="49">
        <v>773</v>
      </c>
      <c r="S28" s="49">
        <v>9507</v>
      </c>
      <c r="T28" s="50"/>
      <c r="U28" s="49">
        <v>10280</v>
      </c>
      <c r="V28" s="49">
        <v>3229</v>
      </c>
      <c r="W28" s="49">
        <v>3932</v>
      </c>
      <c r="X28" s="49">
        <v>1362</v>
      </c>
      <c r="Y28" s="49">
        <v>1483</v>
      </c>
    </row>
    <row r="29" spans="1:25" x14ac:dyDescent="0.25">
      <c r="A29" s="47">
        <v>28</v>
      </c>
      <c r="B29" s="47" t="s">
        <v>158</v>
      </c>
      <c r="C29" s="48">
        <v>0</v>
      </c>
      <c r="D29" s="47">
        <v>0</v>
      </c>
      <c r="E29" s="49">
        <v>0</v>
      </c>
      <c r="F29" s="49">
        <v>0</v>
      </c>
      <c r="G29" s="49">
        <v>3104</v>
      </c>
      <c r="I29" s="49">
        <v>76</v>
      </c>
      <c r="J29" s="49">
        <v>775</v>
      </c>
      <c r="K29" s="49">
        <v>4501</v>
      </c>
      <c r="L29" s="49">
        <v>24296</v>
      </c>
      <c r="M29" s="49">
        <v>0</v>
      </c>
      <c r="N29" s="49">
        <v>0</v>
      </c>
      <c r="O29" s="49">
        <v>11530</v>
      </c>
      <c r="P29" s="49">
        <v>35752</v>
      </c>
      <c r="Q29" s="49">
        <v>47282</v>
      </c>
      <c r="R29" s="49">
        <v>10944</v>
      </c>
      <c r="S29" s="49">
        <v>28744</v>
      </c>
      <c r="T29" s="50">
        <v>16</v>
      </c>
      <c r="U29" s="49">
        <v>39704</v>
      </c>
      <c r="V29" s="49">
        <v>6481</v>
      </c>
      <c r="W29" s="49">
        <v>7259</v>
      </c>
      <c r="X29" s="49">
        <v>1078</v>
      </c>
      <c r="Y29" s="49">
        <v>1126</v>
      </c>
    </row>
    <row r="30" spans="1:25" x14ac:dyDescent="0.25">
      <c r="A30" s="47">
        <v>29</v>
      </c>
      <c r="B30" s="47" t="s">
        <v>159</v>
      </c>
      <c r="C30" s="48">
        <v>0</v>
      </c>
      <c r="D30" s="47">
        <v>0</v>
      </c>
      <c r="E30" s="49">
        <v>0</v>
      </c>
      <c r="F30" s="49">
        <v>0</v>
      </c>
      <c r="G30" s="49">
        <v>1245</v>
      </c>
      <c r="I30" s="49">
        <v>41</v>
      </c>
      <c r="J30" s="49">
        <v>386</v>
      </c>
      <c r="K30" s="49">
        <v>1526</v>
      </c>
      <c r="L30" s="49">
        <v>6914</v>
      </c>
      <c r="M30" s="49">
        <v>0</v>
      </c>
      <c r="N30" s="49">
        <v>0</v>
      </c>
      <c r="O30" s="49">
        <v>12089</v>
      </c>
      <c r="P30" s="49">
        <v>3980</v>
      </c>
      <c r="Q30" s="49">
        <v>16069</v>
      </c>
      <c r="R30" s="49">
        <v>1227</v>
      </c>
      <c r="S30" s="49">
        <v>7427</v>
      </c>
      <c r="T30" s="50"/>
      <c r="U30" s="49">
        <v>8654</v>
      </c>
      <c r="V30" s="49">
        <v>2634</v>
      </c>
      <c r="W30" s="49">
        <v>2060</v>
      </c>
      <c r="X30" s="49">
        <v>983</v>
      </c>
      <c r="Y30" s="49">
        <v>975</v>
      </c>
    </row>
    <row r="31" spans="1:25" x14ac:dyDescent="0.25">
      <c r="A31" s="47">
        <v>30</v>
      </c>
      <c r="B31" s="47" t="s">
        <v>193</v>
      </c>
      <c r="C31" s="48">
        <v>0</v>
      </c>
      <c r="D31" s="47">
        <v>0</v>
      </c>
      <c r="E31" s="49">
        <v>0</v>
      </c>
      <c r="F31" s="49">
        <v>0</v>
      </c>
      <c r="G31" s="49">
        <v>21168</v>
      </c>
      <c r="I31" s="49">
        <v>96</v>
      </c>
      <c r="J31" s="49">
        <v>1724</v>
      </c>
      <c r="K31" s="49">
        <v>5255</v>
      </c>
      <c r="L31" s="49">
        <v>46711</v>
      </c>
      <c r="M31" s="49">
        <v>5</v>
      </c>
      <c r="N31" s="49">
        <v>7581</v>
      </c>
      <c r="O31" s="49">
        <v>11950</v>
      </c>
      <c r="P31" s="49">
        <v>72609</v>
      </c>
      <c r="Q31" s="49">
        <v>84559</v>
      </c>
      <c r="R31" s="49">
        <v>3822</v>
      </c>
      <c r="S31" s="49">
        <v>64562</v>
      </c>
      <c r="T31" s="50"/>
      <c r="U31" s="49">
        <v>68384</v>
      </c>
      <c r="V31" s="49">
        <v>14661</v>
      </c>
      <c r="W31" s="49">
        <v>6520</v>
      </c>
      <c r="X31" s="49">
        <v>4707</v>
      </c>
      <c r="Y31" s="49">
        <v>5367</v>
      </c>
    </row>
    <row r="32" spans="1:25" x14ac:dyDescent="0.25">
      <c r="A32" s="47">
        <v>31</v>
      </c>
      <c r="B32" s="47" t="s">
        <v>161</v>
      </c>
      <c r="C32" s="48">
        <v>0</v>
      </c>
      <c r="D32" s="47">
        <v>0</v>
      </c>
      <c r="E32" s="49">
        <v>0</v>
      </c>
      <c r="F32" s="49">
        <v>0</v>
      </c>
      <c r="G32" s="49">
        <v>3246</v>
      </c>
      <c r="I32" s="49">
        <v>37</v>
      </c>
      <c r="J32" s="49">
        <v>482</v>
      </c>
      <c r="K32" s="49">
        <v>996</v>
      </c>
      <c r="L32" s="49">
        <v>9699</v>
      </c>
      <c r="M32" s="49">
        <v>5</v>
      </c>
      <c r="N32" s="49">
        <v>167</v>
      </c>
      <c r="O32" s="49">
        <v>2466</v>
      </c>
      <c r="P32" s="49">
        <v>13955</v>
      </c>
      <c r="Q32" s="49">
        <v>16421</v>
      </c>
      <c r="R32" s="49">
        <v>2594</v>
      </c>
      <c r="S32" s="49">
        <v>6224</v>
      </c>
      <c r="T32" s="50"/>
      <c r="U32" s="49">
        <v>8818</v>
      </c>
      <c r="V32" s="49">
        <v>3503</v>
      </c>
      <c r="W32" s="49">
        <v>2308</v>
      </c>
      <c r="X32" s="49">
        <v>995</v>
      </c>
      <c r="Y32" s="49">
        <v>1193</v>
      </c>
    </row>
    <row r="33" spans="1:25" x14ac:dyDescent="0.25">
      <c r="A33" s="47">
        <v>32</v>
      </c>
      <c r="B33" s="47" t="s">
        <v>162</v>
      </c>
      <c r="C33" s="48">
        <v>20</v>
      </c>
      <c r="D33" s="47">
        <v>11</v>
      </c>
      <c r="E33" s="49">
        <v>11</v>
      </c>
      <c r="F33" s="49">
        <v>12</v>
      </c>
      <c r="G33" s="49">
        <v>2370</v>
      </c>
      <c r="I33" s="49">
        <v>15</v>
      </c>
      <c r="J33" s="49">
        <v>403</v>
      </c>
      <c r="K33" s="49">
        <v>3060</v>
      </c>
      <c r="L33" s="49">
        <v>28108</v>
      </c>
      <c r="M33" s="49">
        <v>0</v>
      </c>
      <c r="N33" s="49">
        <v>0</v>
      </c>
      <c r="O33" s="49">
        <v>12512</v>
      </c>
      <c r="P33" s="49">
        <v>27498</v>
      </c>
      <c r="Q33" s="49">
        <v>40010</v>
      </c>
      <c r="R33" s="49">
        <v>2315</v>
      </c>
      <c r="S33" s="49">
        <v>29529</v>
      </c>
      <c r="T33" s="50">
        <v>1</v>
      </c>
      <c r="U33" s="49">
        <v>31845</v>
      </c>
      <c r="V33" s="49">
        <v>3219</v>
      </c>
      <c r="W33" s="49">
        <v>6615</v>
      </c>
      <c r="X33" s="49">
        <v>2168</v>
      </c>
      <c r="Y33" s="49">
        <v>2385</v>
      </c>
    </row>
    <row r="34" spans="1:25" x14ac:dyDescent="0.25">
      <c r="A34" s="175" t="s">
        <v>194</v>
      </c>
      <c r="B34" s="175"/>
      <c r="C34" s="52">
        <f>SUM(C2:C33)</f>
        <v>1148</v>
      </c>
      <c r="D34" s="53">
        <f>SUM(D2:D33)</f>
        <v>1082</v>
      </c>
      <c r="E34" s="53">
        <f>SUM(E2:E33)</f>
        <v>1167</v>
      </c>
      <c r="F34" s="53">
        <f t="shared" ref="F34:M34" si="0">SUM(F2:F33)</f>
        <v>1614</v>
      </c>
      <c r="G34" s="53">
        <f t="shared" si="0"/>
        <v>145611</v>
      </c>
      <c r="H34" s="53">
        <f t="shared" si="0"/>
        <v>0</v>
      </c>
      <c r="I34" s="53">
        <f t="shared" si="0"/>
        <v>2055</v>
      </c>
      <c r="J34" s="53">
        <f t="shared" si="0"/>
        <v>26874</v>
      </c>
      <c r="K34" s="53">
        <f t="shared" si="0"/>
        <v>132335</v>
      </c>
      <c r="L34" s="53">
        <f t="shared" si="0"/>
        <v>874550</v>
      </c>
      <c r="M34" s="53">
        <f t="shared" si="0"/>
        <v>695</v>
      </c>
      <c r="N34" s="53">
        <v>86005</v>
      </c>
      <c r="O34" s="53">
        <f>SUM(O2:O33)</f>
        <v>331096</v>
      </c>
      <c r="P34" s="53">
        <v>1244609</v>
      </c>
      <c r="Q34" s="53">
        <f t="shared" ref="Q34:Y34" si="1">SUM(Q2:Q33)</f>
        <v>1575705</v>
      </c>
      <c r="R34" s="53">
        <f t="shared" si="1"/>
        <v>190943</v>
      </c>
      <c r="S34" s="53">
        <f t="shared" si="1"/>
        <v>854580</v>
      </c>
      <c r="T34" s="52">
        <f t="shared" si="1"/>
        <v>24</v>
      </c>
      <c r="U34" s="53">
        <f t="shared" si="1"/>
        <v>1045547</v>
      </c>
      <c r="V34" s="53">
        <f t="shared" si="1"/>
        <v>207364</v>
      </c>
      <c r="W34" s="53">
        <f t="shared" si="1"/>
        <v>233949</v>
      </c>
      <c r="X34" s="53">
        <f t="shared" si="1"/>
        <v>60766</v>
      </c>
      <c r="Y34" s="53">
        <f t="shared" si="1"/>
        <v>66654</v>
      </c>
    </row>
    <row r="35" spans="1:25" s="25" customFormat="1" ht="70.5" customHeight="1" x14ac:dyDescent="0.25">
      <c r="A35" s="54"/>
      <c r="D35" s="55" t="s">
        <v>195</v>
      </c>
      <c r="E35" s="56"/>
      <c r="H35" s="57" t="s">
        <v>196</v>
      </c>
      <c r="R35" s="176" t="s">
        <v>197</v>
      </c>
      <c r="S35" s="176"/>
      <c r="T35" s="176"/>
      <c r="U35" s="176"/>
    </row>
    <row r="37" spans="1:25" x14ac:dyDescent="0.25">
      <c r="E37" s="58"/>
    </row>
    <row r="38" spans="1:25" x14ac:dyDescent="0.25">
      <c r="E38" s="58"/>
      <c r="T38" s="51">
        <f>SUM(S34:T34)</f>
        <v>854604</v>
      </c>
    </row>
    <row r="39" spans="1:25" x14ac:dyDescent="0.25">
      <c r="E39" s="58"/>
    </row>
  </sheetData>
  <mergeCells count="3">
    <mergeCell ref="A1:B1"/>
    <mergeCell ref="A34:B34"/>
    <mergeCell ref="R35:U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Observaciones INEA</vt:lpstr>
      <vt:lpstr>Glosario de variables</vt:lpstr>
      <vt:lpstr>Seguimiento</vt:lpstr>
      <vt:lpstr>Asesores</vt:lpstr>
      <vt:lpstr>Estadística</vt:lpstr>
      <vt:lpstr>Asesores!Área_de_impresión</vt:lpstr>
      <vt:lpstr>Seguimiento!Área_de_impresión</vt:lpstr>
      <vt:lpstr>Seguimiento!Títulos_a_imprimir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 evaluacion1</dc:creator>
  <cp:keywords>No aplica</cp:keywords>
  <cp:lastModifiedBy>Araceli Godinez Suarez</cp:lastModifiedBy>
  <cp:lastPrinted>2018-01-29T19:38:18Z</cp:lastPrinted>
  <dcterms:created xsi:type="dcterms:W3CDTF">2017-04-19T23:38:34Z</dcterms:created>
  <dcterms:modified xsi:type="dcterms:W3CDTF">2020-07-22T23:33:09Z</dcterms:modified>
</cp:coreProperties>
</file>